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<sst xmlns="http://schemas.openxmlformats.org/spreadsheetml/2006/main" count="164" uniqueCount="140">
  <si>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</si>
  <si>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</si>
  <si>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</si>
  <si>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</si>
  <si>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</si>
  <si>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</si>
  <si>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</si>
  <si>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</si>
  <si>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</si>
  <si>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</si>
  <si>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</si>
  <si>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</si>
  <si>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</si>
  <si>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</si>
  <si>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</si>
  <si>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</si>
  <si>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</si>
  <si>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</si>
  <si>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</si>
  <si>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</si>
  <si>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STATALE MICHELE GUERRISI</t>
  </si>
  <si>
    <t>89022 CITTANOVA (RC) C/DA   CASCIARI C.F. 82000460806 C.M. RCPS060002</t>
  </si>
  <si>
    <t>000012-2018-PA del 03/01/2018</t>
  </si>
  <si>
    <t>B-201800052 del 04/01/2018</t>
  </si>
  <si>
    <t>B-201800053 del 04/01/2018</t>
  </si>
  <si>
    <t>9/PA del 20/01/2018</t>
  </si>
  <si>
    <t>4/PA del 24/01/2018</t>
  </si>
  <si>
    <t>01/P.A. del 17/01/2018</t>
  </si>
  <si>
    <t>FATTPA 2_18 del 25/01/2018</t>
  </si>
  <si>
    <t>5/PA del 29/01/2018</t>
  </si>
  <si>
    <t>1/PA del 15/01/2018</t>
  </si>
  <si>
    <t>146 -PA del 31/01/2018</t>
  </si>
  <si>
    <t>FATTPA 1_18 del 08/01/2018</t>
  </si>
  <si>
    <t>21/PA del 06/02/2018</t>
  </si>
  <si>
    <t>11P del 23/12/2017</t>
  </si>
  <si>
    <t>9/PA del 10/03/2018</t>
  </si>
  <si>
    <t>10/PA del 10/03/2018</t>
  </si>
  <si>
    <t>05/P.A. del 29/01/2018</t>
  </si>
  <si>
    <t>24/PA del 17/02/2018</t>
  </si>
  <si>
    <t>316 -PA del 28/02/2018</t>
  </si>
  <si>
    <t>B-201800180 del 05/03/2018</t>
  </si>
  <si>
    <t>B-201800181 del 05/03/2018</t>
  </si>
  <si>
    <t>FATTPA 5_18 del 25/02/2018</t>
  </si>
  <si>
    <t>28/PA del 24/02/2018</t>
  </si>
  <si>
    <t>8/PA del 10/03/2018</t>
  </si>
  <si>
    <t>2 del 26/02/2018</t>
  </si>
  <si>
    <t>11/PA del 10/03/2018</t>
  </si>
  <si>
    <t>12/PA del 10/03/2018</t>
  </si>
  <si>
    <t>04/P.A. del 29/01/2018</t>
  </si>
  <si>
    <t>V2/507986 del 31/01/2018</t>
  </si>
  <si>
    <t>8/2018PA del 22/01/2018</t>
  </si>
  <si>
    <t>06/P.A. del 29/01/2018</t>
  </si>
  <si>
    <t>12/PA del 21/02/2018</t>
  </si>
  <si>
    <t>349 / A del 26/02/2018</t>
  </si>
  <si>
    <t>20/2018PA del 21/02/2018</t>
  </si>
  <si>
    <t>32P del 02/03/2018</t>
  </si>
  <si>
    <t>24 -PA del 08/01/2018</t>
  </si>
  <si>
    <t>29P del 28/02/2018</t>
  </si>
  <si>
    <t>07/P.A. del 29/01/2018</t>
  </si>
  <si>
    <t>11/E del 14/03/2018</t>
  </si>
  <si>
    <t>8718092468 del 19/03/2018</t>
  </si>
  <si>
    <t>8718109733 del 06/04/2018</t>
  </si>
  <si>
    <t>95 del 16/04/2018</t>
  </si>
  <si>
    <t>FATTPA 2_18 del 06/04/2018</t>
  </si>
  <si>
    <t>102 del 27/04/2018</t>
  </si>
  <si>
    <t>FATTPA 14_18 del 25/04/2018</t>
  </si>
  <si>
    <t>490 -PA del 31/03/2018</t>
  </si>
  <si>
    <t>FATTPA 8_18 del 25/03/2018</t>
  </si>
  <si>
    <t>13/PA del 12/03/2018</t>
  </si>
  <si>
    <t>8/PA del 29/01/2018</t>
  </si>
  <si>
    <t>55 PA del 30/03/2018</t>
  </si>
  <si>
    <t>16/P.A. del 09/04/2018</t>
  </si>
  <si>
    <t>706 -PA del 30/04/2018</t>
  </si>
  <si>
    <t>B-201800313 del 04/05/2018</t>
  </si>
  <si>
    <t>111 del 09/05/2018</t>
  </si>
  <si>
    <t>FATTPA 5_18 del 10/05/2018</t>
  </si>
  <si>
    <t>11 del 22/03/2018</t>
  </si>
  <si>
    <t>115 del 15/05/2018</t>
  </si>
  <si>
    <t>17/P.A. del 09/04/2018</t>
  </si>
  <si>
    <t>8718149364 del 09/05/2018</t>
  </si>
  <si>
    <t>116 del 18/05/2018</t>
  </si>
  <si>
    <t>19/PA del 15/05/2018</t>
  </si>
  <si>
    <t>21/PA del 22/05/2018</t>
  </si>
  <si>
    <t>35/PA/2018 del 25/03/2018</t>
  </si>
  <si>
    <t>27/P.A. del 18/05/2018</t>
  </si>
  <si>
    <t>22/PA del 22/05/2018</t>
  </si>
  <si>
    <t>121 del 02/06/2018</t>
  </si>
  <si>
    <t>FATTPA 16_18 del 25/05/2018</t>
  </si>
  <si>
    <t>8718192526 del 06/06/2018</t>
  </si>
  <si>
    <t>V2/555624 del 06/06/2018</t>
  </si>
  <si>
    <t>38 del 14/06/2018</t>
  </si>
  <si>
    <t>870 -PA del 31/05/2018</t>
  </si>
  <si>
    <t>FATTPA 20_18 del 25/06/2018</t>
  </si>
  <si>
    <t>41/P.A. del 20/06/2018</t>
  </si>
  <si>
    <t>40/P.A. del 20/06/2018</t>
  </si>
  <si>
    <t>29/P.A. del 21/05/2018</t>
  </si>
  <si>
    <t>60/2018PA del 28/06/2018</t>
  </si>
  <si>
    <t>61/2018PA del 28/06/2018</t>
  </si>
  <si>
    <t>9/PA del 29/06/2018</t>
  </si>
  <si>
    <t>28/P.A. del 21/05/2018</t>
  </si>
  <si>
    <t>1038 -PA del 30/06/2018</t>
  </si>
  <si>
    <t>B-201800433 del 04/07/2018</t>
  </si>
  <si>
    <t>B-201800434 del 04/07/2018</t>
  </si>
  <si>
    <t>7/PA del 25/07/2018</t>
  </si>
  <si>
    <t>8/PA del 25/07/2018</t>
  </si>
  <si>
    <t>FATTPA 25_18 del 25/07/2018</t>
  </si>
  <si>
    <t>14/PA del 16/07/2018</t>
  </si>
  <si>
    <t>13/PA del 16/07/2018</t>
  </si>
  <si>
    <t>275/P7 del 16/07/2018</t>
  </si>
  <si>
    <t>FATTPA 4_18 del 14/09/2018</t>
  </si>
  <si>
    <t>FATTPA 28_18 del 25/08/2018</t>
  </si>
  <si>
    <t>B-201800547 del 04/09/2018</t>
  </si>
  <si>
    <t>B-201800548 del 04/09/2018</t>
  </si>
  <si>
    <t>FATTPA 6_18 del 08/10/2018</t>
  </si>
  <si>
    <t>FATTPA 5_18 del 08/10/2018</t>
  </si>
  <si>
    <t>1 del 28/09/2018</t>
  </si>
  <si>
    <t>2 del 29/08/2018</t>
  </si>
  <si>
    <t>32/PA del 09/10/2018</t>
  </si>
  <si>
    <t>8718293671 del 03/09/2018</t>
  </si>
  <si>
    <t>215 del 11/10/2018</t>
  </si>
  <si>
    <t>62/P.A. del 25/10/2017</t>
  </si>
  <si>
    <t>FATTPA 30_18 del 25/09/2018</t>
  </si>
  <si>
    <t>FATTPA 7_18 del 31/10/2018</t>
  </si>
  <si>
    <t>FATTPA 8_18 del 02/11/2018</t>
  </si>
  <si>
    <t>78P del 31/05/2018</t>
  </si>
  <si>
    <t>79P del 31/05/2018</t>
  </si>
  <si>
    <t>1163 -PA del 06/07/2018</t>
  </si>
  <si>
    <t>FATTPA 35_18 del 25/10/2018</t>
  </si>
  <si>
    <t>B-201800657 del 05/11/2018</t>
  </si>
  <si>
    <t>B-201800656 del 05/11/2018</t>
  </si>
  <si>
    <t>FATTPA 37_18 del 25/11/2018</t>
  </si>
  <si>
    <t>88/PA del 11/12/2018</t>
  </si>
  <si>
    <t>116/2018PA del 10/12/2018</t>
  </si>
  <si>
    <t>255 del 07/11/2018</t>
  </si>
  <si>
    <t>8718403361 del 03/12/2018</t>
  </si>
  <si>
    <t>1350 -PA del 30/09/2018</t>
  </si>
  <si>
    <t>1553 -PA del 31/10/2018</t>
  </si>
  <si>
    <t>38/E del 10/12/2018</t>
  </si>
  <si>
    <t>000000000117 del 06/12/2018</t>
  </si>
  <si>
    <t>115/2018PA del 10/12/2018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</si>
</sst>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[$-410]dddd\ d\ mmmm\ yyyy"/>
    <numFmt numFmtId="172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E10" sqref="E10:F10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31</v>
      </c>
      <c r="B10" s="37"/>
      <c r="C10" s="50">
        <f>SUM(C16:D19)</f>
        <v>181812.23000000004</v>
      </c>
      <c r="D10" s="37"/>
      <c r="E10" s="38">
        <v>-24.46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/>
      <c r="C16" s="51"/>
      <c r="D16" s="52"/>
      <c r="E16" s="51"/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31</v>
      </c>
      <c r="C17" s="51">
        <f>'Trimestre 2'!B1</f>
        <v>181812.23000000004</v>
      </c>
      <c r="D17" s="52"/>
      <c r="E17" s="51">
        <f>'Trimestre 2'!G1</f>
        <v>-24.458920722769854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/>
      <c r="C18" s="51"/>
      <c r="D18" s="52"/>
      <c r="E18" s="51"/>
      <c r="F18" s="53"/>
    </row>
    <row r="19" spans="1:6" ht="21.75" customHeight="1" thickBot="1">
      <c r="A19" s="24" t="s">
        <v>18</v>
      </c>
      <c r="B19" s="25"/>
      <c r="C19" s="47"/>
      <c r="D19" s="49"/>
      <c r="E19" s="47"/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42250.67</v>
      </c>
      <c r="C1">
        <f>COUNTA(A4:A203)</f>
        <v>38</v>
      </c>
      <c r="G1" s="20">
        <f>IF(B1&lt;&gt;0,H1/B1,0)</f>
        <v>1.0639483350204848</v>
      </c>
      <c r="H1" s="19">
        <f>SUM(H4:H195)</f>
        <v>44952.52999999995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1000</v>
      </c>
      <c r="C4" s="17">
        <v>43138</v>
      </c>
      <c r="D4" s="17">
        <v>43132</v>
      </c>
      <c r="E4" s="17"/>
      <c r="F4" s="17"/>
      <c r="G4" s="1">
        <f>D4-C4-(F4-E4)</f>
        <v>-6</v>
      </c>
      <c r="H4" s="16">
        <f>B4*G4</f>
        <v>-6000</v>
      </c>
    </row>
    <row r="5" spans="1:8" ht="15">
      <c r="A5" s="28" t="s">
        <v>23</v>
      </c>
      <c r="B5" s="16">
        <v>313.3</v>
      </c>
      <c r="C5" s="17">
        <v>43150</v>
      </c>
      <c r="D5" s="17">
        <v>43132</v>
      </c>
      <c r="E5" s="17"/>
      <c r="F5" s="17"/>
      <c r="G5" s="1">
        <f aca="true" t="shared" si="0" ref="G5:G68">D5-C5-(F5-E5)</f>
        <v>-18</v>
      </c>
      <c r="H5" s="16">
        <f aca="true" t="shared" si="1" ref="H5:H68">B5*G5</f>
        <v>-5639.400000000001</v>
      </c>
    </row>
    <row r="6" spans="1:8" ht="15">
      <c r="A6" s="28" t="s">
        <v>24</v>
      </c>
      <c r="B6" s="16">
        <v>77.9</v>
      </c>
      <c r="C6" s="17">
        <v>43150</v>
      </c>
      <c r="D6" s="17">
        <v>43132</v>
      </c>
      <c r="E6" s="17"/>
      <c r="F6" s="17"/>
      <c r="G6" s="1">
        <f t="shared" si="0"/>
        <v>-18</v>
      </c>
      <c r="H6" s="16">
        <f t="shared" si="1"/>
        <v>-1402.2</v>
      </c>
    </row>
    <row r="7" spans="1:8" ht="15">
      <c r="A7" s="28" t="s">
        <v>25</v>
      </c>
      <c r="B7" s="16">
        <v>580</v>
      </c>
      <c r="C7" s="17">
        <v>43152</v>
      </c>
      <c r="D7" s="17">
        <v>43132</v>
      </c>
      <c r="E7" s="17"/>
      <c r="F7" s="17"/>
      <c r="G7" s="1">
        <f t="shared" si="0"/>
        <v>-20</v>
      </c>
      <c r="H7" s="16">
        <f t="shared" si="1"/>
        <v>-11600</v>
      </c>
    </row>
    <row r="8" spans="1:8" ht="15">
      <c r="A8" s="28" t="s">
        <v>26</v>
      </c>
      <c r="B8" s="16">
        <v>566.39</v>
      </c>
      <c r="C8" s="17">
        <v>43156</v>
      </c>
      <c r="D8" s="17">
        <v>43132</v>
      </c>
      <c r="E8" s="17"/>
      <c r="F8" s="17"/>
      <c r="G8" s="1">
        <f t="shared" si="0"/>
        <v>-24</v>
      </c>
      <c r="H8" s="16">
        <f t="shared" si="1"/>
        <v>-13593.36</v>
      </c>
    </row>
    <row r="9" spans="1:8" ht="15">
      <c r="A9" s="28" t="s">
        <v>27</v>
      </c>
      <c r="B9" s="16">
        <v>540.16</v>
      </c>
      <c r="C9" s="17">
        <v>43119</v>
      </c>
      <c r="D9" s="17">
        <v>43157</v>
      </c>
      <c r="E9" s="17"/>
      <c r="F9" s="17"/>
      <c r="G9" s="1">
        <f t="shared" si="0"/>
        <v>38</v>
      </c>
      <c r="H9" s="16">
        <f t="shared" si="1"/>
        <v>20526.079999999998</v>
      </c>
    </row>
    <row r="10" spans="1:8" ht="15">
      <c r="A10" s="28" t="s">
        <v>28</v>
      </c>
      <c r="B10" s="16">
        <v>250</v>
      </c>
      <c r="C10" s="17">
        <v>43156</v>
      </c>
      <c r="D10" s="17">
        <v>43157</v>
      </c>
      <c r="E10" s="17"/>
      <c r="F10" s="17"/>
      <c r="G10" s="1">
        <f t="shared" si="0"/>
        <v>1</v>
      </c>
      <c r="H10" s="16">
        <f t="shared" si="1"/>
        <v>250</v>
      </c>
    </row>
    <row r="11" spans="1:8" ht="15">
      <c r="A11" s="28" t="s">
        <v>29</v>
      </c>
      <c r="B11" s="16">
        <v>120</v>
      </c>
      <c r="C11" s="17">
        <v>43178</v>
      </c>
      <c r="D11" s="17">
        <v>43157</v>
      </c>
      <c r="E11" s="17"/>
      <c r="F11" s="17"/>
      <c r="G11" s="1">
        <f t="shared" si="0"/>
        <v>-21</v>
      </c>
      <c r="H11" s="16">
        <f t="shared" si="1"/>
        <v>-2520</v>
      </c>
    </row>
    <row r="12" spans="1:8" ht="15">
      <c r="A12" s="28" t="s">
        <v>30</v>
      </c>
      <c r="B12" s="16">
        <v>150</v>
      </c>
      <c r="C12" s="17">
        <v>43150</v>
      </c>
      <c r="D12" s="17">
        <v>43157</v>
      </c>
      <c r="E12" s="17"/>
      <c r="F12" s="17"/>
      <c r="G12" s="1">
        <f t="shared" si="0"/>
        <v>7</v>
      </c>
      <c r="H12" s="16">
        <f t="shared" si="1"/>
        <v>1050</v>
      </c>
    </row>
    <row r="13" spans="1:8" ht="15">
      <c r="A13" s="28" t="s">
        <v>31</v>
      </c>
      <c r="B13" s="16">
        <v>4038.87</v>
      </c>
      <c r="C13" s="17">
        <v>43175</v>
      </c>
      <c r="D13" s="17">
        <v>43157</v>
      </c>
      <c r="E13" s="17"/>
      <c r="F13" s="17"/>
      <c r="G13" s="1">
        <f t="shared" si="0"/>
        <v>-18</v>
      </c>
      <c r="H13" s="16">
        <f t="shared" si="1"/>
        <v>-72699.66</v>
      </c>
    </row>
    <row r="14" spans="1:8" ht="15">
      <c r="A14" s="28" t="s">
        <v>32</v>
      </c>
      <c r="B14" s="16">
        <v>409.2</v>
      </c>
      <c r="C14" s="17">
        <v>43175</v>
      </c>
      <c r="D14" s="17">
        <v>43157</v>
      </c>
      <c r="E14" s="17"/>
      <c r="F14" s="17"/>
      <c r="G14" s="1">
        <f t="shared" si="0"/>
        <v>-18</v>
      </c>
      <c r="H14" s="16">
        <f t="shared" si="1"/>
        <v>-7365.599999999999</v>
      </c>
    </row>
    <row r="15" spans="1:8" ht="15">
      <c r="A15" s="28" t="s">
        <v>33</v>
      </c>
      <c r="B15" s="16">
        <v>181.82</v>
      </c>
      <c r="C15" s="17">
        <v>43175</v>
      </c>
      <c r="D15" s="17">
        <v>43157</v>
      </c>
      <c r="E15" s="17"/>
      <c r="F15" s="17"/>
      <c r="G15" s="1">
        <f t="shared" si="0"/>
        <v>-18</v>
      </c>
      <c r="H15" s="16">
        <f t="shared" si="1"/>
        <v>-3272.7599999999998</v>
      </c>
    </row>
    <row r="16" spans="1:8" ht="15">
      <c r="A16" s="28" t="s">
        <v>34</v>
      </c>
      <c r="B16" s="16">
        <v>116.06</v>
      </c>
      <c r="C16" s="17">
        <v>43175</v>
      </c>
      <c r="D16" s="17">
        <v>43157</v>
      </c>
      <c r="E16" s="17"/>
      <c r="F16" s="17"/>
      <c r="G16" s="1">
        <f t="shared" si="0"/>
        <v>-18</v>
      </c>
      <c r="H16" s="16">
        <f t="shared" si="1"/>
        <v>-2089.08</v>
      </c>
    </row>
    <row r="17" spans="1:8" ht="15">
      <c r="A17" s="28" t="s">
        <v>35</v>
      </c>
      <c r="B17" s="16">
        <v>385</v>
      </c>
      <c r="C17" s="17">
        <v>43201</v>
      </c>
      <c r="D17" s="17">
        <v>43171</v>
      </c>
      <c r="E17" s="17"/>
      <c r="F17" s="17"/>
      <c r="G17" s="1">
        <f t="shared" si="0"/>
        <v>-30</v>
      </c>
      <c r="H17" s="16">
        <f t="shared" si="1"/>
        <v>-11550</v>
      </c>
    </row>
    <row r="18" spans="1:8" ht="15">
      <c r="A18" s="28" t="s">
        <v>36</v>
      </c>
      <c r="B18" s="16">
        <v>486</v>
      </c>
      <c r="C18" s="17">
        <v>43201</v>
      </c>
      <c r="D18" s="17">
        <v>43171</v>
      </c>
      <c r="E18" s="17"/>
      <c r="F18" s="17"/>
      <c r="G18" s="1">
        <f t="shared" si="0"/>
        <v>-30</v>
      </c>
      <c r="H18" s="16">
        <f t="shared" si="1"/>
        <v>-14580</v>
      </c>
    </row>
    <row r="19" spans="1:8" ht="15">
      <c r="A19" s="28" t="s">
        <v>37</v>
      </c>
      <c r="B19" s="16">
        <v>60</v>
      </c>
      <c r="C19" s="17">
        <v>43175</v>
      </c>
      <c r="D19" s="17">
        <v>43171</v>
      </c>
      <c r="E19" s="17"/>
      <c r="F19" s="17"/>
      <c r="G19" s="1">
        <f t="shared" si="0"/>
        <v>-4</v>
      </c>
      <c r="H19" s="16">
        <f t="shared" si="1"/>
        <v>-240</v>
      </c>
    </row>
    <row r="20" spans="1:8" ht="15">
      <c r="A20" s="28" t="s">
        <v>38</v>
      </c>
      <c r="B20" s="16">
        <v>350</v>
      </c>
      <c r="C20" s="17">
        <v>43189</v>
      </c>
      <c r="D20" s="17">
        <v>43171</v>
      </c>
      <c r="E20" s="17"/>
      <c r="F20" s="17"/>
      <c r="G20" s="1">
        <f t="shared" si="0"/>
        <v>-18</v>
      </c>
      <c r="H20" s="16">
        <f t="shared" si="1"/>
        <v>-6300</v>
      </c>
    </row>
    <row r="21" spans="1:8" ht="15">
      <c r="A21" s="28" t="s">
        <v>39</v>
      </c>
      <c r="B21" s="16">
        <v>4038.87</v>
      </c>
      <c r="C21" s="17">
        <v>43198</v>
      </c>
      <c r="D21" s="17">
        <v>43171</v>
      </c>
      <c r="E21" s="17"/>
      <c r="F21" s="17"/>
      <c r="G21" s="1">
        <f t="shared" si="0"/>
        <v>-27</v>
      </c>
      <c r="H21" s="16">
        <f t="shared" si="1"/>
        <v>-109049.48999999999</v>
      </c>
    </row>
    <row r="22" spans="1:8" ht="15">
      <c r="A22" s="28" t="s">
        <v>40</v>
      </c>
      <c r="B22" s="16">
        <v>313.3</v>
      </c>
      <c r="C22" s="17">
        <v>43198</v>
      </c>
      <c r="D22" s="17">
        <v>43171</v>
      </c>
      <c r="E22" s="17"/>
      <c r="F22" s="17"/>
      <c r="G22" s="1">
        <f t="shared" si="0"/>
        <v>-27</v>
      </c>
      <c r="H22" s="16">
        <f t="shared" si="1"/>
        <v>-8459.1</v>
      </c>
    </row>
    <row r="23" spans="1:8" ht="15">
      <c r="A23" s="28" t="s">
        <v>41</v>
      </c>
      <c r="B23" s="16">
        <v>77.9</v>
      </c>
      <c r="C23" s="17">
        <v>43198</v>
      </c>
      <c r="D23" s="17">
        <v>43171</v>
      </c>
      <c r="E23" s="17"/>
      <c r="F23" s="17"/>
      <c r="G23" s="1">
        <f t="shared" si="0"/>
        <v>-27</v>
      </c>
      <c r="H23" s="16">
        <f t="shared" si="1"/>
        <v>-2103.3</v>
      </c>
    </row>
    <row r="24" spans="1:8" ht="15">
      <c r="A24" s="28" t="s">
        <v>42</v>
      </c>
      <c r="B24" s="16">
        <v>250</v>
      </c>
      <c r="C24" s="17">
        <v>43198</v>
      </c>
      <c r="D24" s="17">
        <v>43171</v>
      </c>
      <c r="E24" s="17"/>
      <c r="F24" s="17"/>
      <c r="G24" s="1">
        <f t="shared" si="0"/>
        <v>-27</v>
      </c>
      <c r="H24" s="16">
        <f t="shared" si="1"/>
        <v>-6750</v>
      </c>
    </row>
    <row r="25" spans="1:8" ht="15">
      <c r="A25" s="28" t="s">
        <v>43</v>
      </c>
      <c r="B25" s="16">
        <v>286.36</v>
      </c>
      <c r="C25" s="17">
        <v>43198</v>
      </c>
      <c r="D25" s="17">
        <v>43171</v>
      </c>
      <c r="E25" s="17"/>
      <c r="F25" s="17"/>
      <c r="G25" s="1">
        <f t="shared" si="0"/>
        <v>-27</v>
      </c>
      <c r="H25" s="16">
        <f t="shared" si="1"/>
        <v>-7731.72</v>
      </c>
    </row>
    <row r="26" spans="1:8" ht="15">
      <c r="A26" s="28" t="s">
        <v>44</v>
      </c>
      <c r="B26" s="16">
        <v>432.3</v>
      </c>
      <c r="C26" s="17">
        <v>43201</v>
      </c>
      <c r="D26" s="17">
        <v>43171</v>
      </c>
      <c r="E26" s="17"/>
      <c r="F26" s="17"/>
      <c r="G26" s="1">
        <f t="shared" si="0"/>
        <v>-30</v>
      </c>
      <c r="H26" s="16">
        <f t="shared" si="1"/>
        <v>-12969</v>
      </c>
    </row>
    <row r="27" spans="1:8" ht="15">
      <c r="A27" s="28" t="s">
        <v>45</v>
      </c>
      <c r="B27" s="16">
        <v>139</v>
      </c>
      <c r="C27" s="17">
        <v>43198</v>
      </c>
      <c r="D27" s="17">
        <v>43171</v>
      </c>
      <c r="E27" s="17"/>
      <c r="F27" s="17"/>
      <c r="G27" s="1">
        <f t="shared" si="0"/>
        <v>-27</v>
      </c>
      <c r="H27" s="16">
        <f t="shared" si="1"/>
        <v>-3753</v>
      </c>
    </row>
    <row r="28" spans="1:8" ht="15">
      <c r="A28" s="28" t="s">
        <v>46</v>
      </c>
      <c r="B28" s="16">
        <v>385</v>
      </c>
      <c r="C28" s="17">
        <v>43201</v>
      </c>
      <c r="D28" s="17">
        <v>43171</v>
      </c>
      <c r="E28" s="17"/>
      <c r="F28" s="17"/>
      <c r="G28" s="1">
        <f t="shared" si="0"/>
        <v>-30</v>
      </c>
      <c r="H28" s="16">
        <f t="shared" si="1"/>
        <v>-11550</v>
      </c>
    </row>
    <row r="29" spans="1:8" ht="15">
      <c r="A29" s="28" t="s">
        <v>47</v>
      </c>
      <c r="B29" s="16">
        <v>486</v>
      </c>
      <c r="C29" s="17">
        <v>43201</v>
      </c>
      <c r="D29" s="17">
        <v>43171</v>
      </c>
      <c r="E29" s="17"/>
      <c r="F29" s="17"/>
      <c r="G29" s="1">
        <f t="shared" si="0"/>
        <v>-30</v>
      </c>
      <c r="H29" s="16">
        <f t="shared" si="1"/>
        <v>-14580</v>
      </c>
    </row>
    <row r="30" spans="1:8" ht="15">
      <c r="A30" s="28" t="s">
        <v>48</v>
      </c>
      <c r="B30" s="16">
        <v>200</v>
      </c>
      <c r="C30" s="17">
        <v>43175</v>
      </c>
      <c r="D30" s="17">
        <v>43171</v>
      </c>
      <c r="E30" s="17"/>
      <c r="F30" s="17"/>
      <c r="G30" s="1">
        <f t="shared" si="0"/>
        <v>-4</v>
      </c>
      <c r="H30" s="16">
        <f t="shared" si="1"/>
        <v>-800</v>
      </c>
    </row>
    <row r="31" spans="1:8" ht="15">
      <c r="A31" s="28" t="s">
        <v>49</v>
      </c>
      <c r="B31" s="16">
        <v>333</v>
      </c>
      <c r="C31" s="17">
        <v>43185</v>
      </c>
      <c r="D31" s="17">
        <v>43171</v>
      </c>
      <c r="E31" s="17"/>
      <c r="F31" s="17"/>
      <c r="G31" s="1">
        <f t="shared" si="0"/>
        <v>-14</v>
      </c>
      <c r="H31" s="16">
        <f t="shared" si="1"/>
        <v>-4662</v>
      </c>
    </row>
    <row r="32" spans="1:8" ht="15">
      <c r="A32" s="28" t="s">
        <v>50</v>
      </c>
      <c r="B32" s="16">
        <v>783</v>
      </c>
      <c r="C32" s="17">
        <v>43156</v>
      </c>
      <c r="D32" s="17">
        <v>43171</v>
      </c>
      <c r="E32" s="17"/>
      <c r="F32" s="17"/>
      <c r="G32" s="1">
        <f t="shared" si="0"/>
        <v>15</v>
      </c>
      <c r="H32" s="16">
        <f t="shared" si="1"/>
        <v>11745</v>
      </c>
    </row>
    <row r="33" spans="1:8" ht="15">
      <c r="A33" s="28" t="s">
        <v>51</v>
      </c>
      <c r="B33" s="16">
        <v>50</v>
      </c>
      <c r="C33" s="17">
        <v>43175</v>
      </c>
      <c r="D33" s="17">
        <v>43171</v>
      </c>
      <c r="E33" s="17"/>
      <c r="F33" s="17"/>
      <c r="G33" s="1">
        <f t="shared" si="0"/>
        <v>-4</v>
      </c>
      <c r="H33" s="16">
        <f t="shared" si="1"/>
        <v>-200</v>
      </c>
    </row>
    <row r="34" spans="1:8" ht="15">
      <c r="A34" s="28" t="s">
        <v>52</v>
      </c>
      <c r="B34" s="16">
        <v>430.2</v>
      </c>
      <c r="C34" s="17">
        <v>43185</v>
      </c>
      <c r="D34" s="17">
        <v>43171</v>
      </c>
      <c r="E34" s="17"/>
      <c r="F34" s="17"/>
      <c r="G34" s="1">
        <f t="shared" si="0"/>
        <v>-14</v>
      </c>
      <c r="H34" s="16">
        <f t="shared" si="1"/>
        <v>-6022.8</v>
      </c>
    </row>
    <row r="35" spans="1:8" ht="15">
      <c r="A35" s="28" t="s">
        <v>53</v>
      </c>
      <c r="B35" s="16">
        <v>3240</v>
      </c>
      <c r="C35" s="17">
        <v>43198</v>
      </c>
      <c r="D35" s="17">
        <v>43171</v>
      </c>
      <c r="E35" s="17"/>
      <c r="F35" s="17"/>
      <c r="G35" s="1">
        <f t="shared" si="0"/>
        <v>-27</v>
      </c>
      <c r="H35" s="16">
        <f t="shared" si="1"/>
        <v>-87480</v>
      </c>
    </row>
    <row r="36" spans="1:8" ht="15">
      <c r="A36" s="28" t="s">
        <v>54</v>
      </c>
      <c r="B36" s="16">
        <v>165</v>
      </c>
      <c r="C36" s="17">
        <v>43185</v>
      </c>
      <c r="D36" s="17">
        <v>43171</v>
      </c>
      <c r="E36" s="17"/>
      <c r="F36" s="17"/>
      <c r="G36" s="1">
        <f t="shared" si="0"/>
        <v>-14</v>
      </c>
      <c r="H36" s="16">
        <f t="shared" si="1"/>
        <v>-2310</v>
      </c>
    </row>
    <row r="37" spans="1:8" ht="15">
      <c r="A37" s="28" t="s">
        <v>55</v>
      </c>
      <c r="B37" s="16">
        <v>1250</v>
      </c>
      <c r="C37" s="17">
        <v>43198</v>
      </c>
      <c r="D37" s="17">
        <v>43171</v>
      </c>
      <c r="E37" s="17"/>
      <c r="F37" s="17"/>
      <c r="G37" s="1">
        <f t="shared" si="0"/>
        <v>-27</v>
      </c>
      <c r="H37" s="16">
        <f t="shared" si="1"/>
        <v>-33750</v>
      </c>
    </row>
    <row r="38" spans="1:8" ht="15">
      <c r="A38" s="28" t="s">
        <v>56</v>
      </c>
      <c r="B38" s="16">
        <v>16393.44</v>
      </c>
      <c r="C38" s="17">
        <v>43152</v>
      </c>
      <c r="D38" s="17">
        <v>43185</v>
      </c>
      <c r="E38" s="17"/>
      <c r="F38" s="17"/>
      <c r="G38" s="1">
        <f t="shared" si="0"/>
        <v>33</v>
      </c>
      <c r="H38" s="16">
        <f t="shared" si="1"/>
        <v>540983.5199999999</v>
      </c>
    </row>
    <row r="39" spans="1:8" ht="15">
      <c r="A39" s="28" t="s">
        <v>57</v>
      </c>
      <c r="B39" s="16">
        <v>2485.2</v>
      </c>
      <c r="C39" s="17">
        <v>43206</v>
      </c>
      <c r="D39" s="17">
        <v>43185</v>
      </c>
      <c r="E39" s="17"/>
      <c r="F39" s="17"/>
      <c r="G39" s="1">
        <f t="shared" si="0"/>
        <v>-21</v>
      </c>
      <c r="H39" s="16">
        <f t="shared" si="1"/>
        <v>-52189.2</v>
      </c>
    </row>
    <row r="40" spans="1:8" ht="15">
      <c r="A40" s="28" t="s">
        <v>58</v>
      </c>
      <c r="B40" s="16">
        <v>395</v>
      </c>
      <c r="C40" s="17">
        <v>43175</v>
      </c>
      <c r="D40" s="17">
        <v>43185</v>
      </c>
      <c r="E40" s="17"/>
      <c r="F40" s="17"/>
      <c r="G40" s="1">
        <f t="shared" si="0"/>
        <v>10</v>
      </c>
      <c r="H40" s="16">
        <f t="shared" si="1"/>
        <v>3950</v>
      </c>
    </row>
    <row r="41" spans="1:8" ht="15">
      <c r="A41" s="28" t="s">
        <v>59</v>
      </c>
      <c r="B41" s="16">
        <v>492.4</v>
      </c>
      <c r="C41" s="17">
        <v>43206</v>
      </c>
      <c r="D41" s="17">
        <v>43185</v>
      </c>
      <c r="E41" s="17"/>
      <c r="F41" s="17"/>
      <c r="G41" s="1">
        <f t="shared" si="0"/>
        <v>-21</v>
      </c>
      <c r="H41" s="16">
        <f t="shared" si="1"/>
        <v>-10340.4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181812.23000000004</v>
      </c>
      <c r="C1">
        <f>COUNTA(A4:A203)</f>
        <v>31</v>
      </c>
      <c r="G1" s="20">
        <f>IF(B1&lt;&gt;0,H1/B1,0)</f>
        <v>-24.458920722769854</v>
      </c>
      <c r="H1" s="19">
        <f>SUM(H4:H195)</f>
        <v>-4446930.92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60</v>
      </c>
      <c r="B4" s="16">
        <v>13.98</v>
      </c>
      <c r="C4" s="17">
        <v>43215</v>
      </c>
      <c r="D4" s="17">
        <v>43209</v>
      </c>
      <c r="E4" s="17"/>
      <c r="F4" s="17"/>
      <c r="G4" s="1">
        <f>D4-C4-(F4-E4)</f>
        <v>-6</v>
      </c>
      <c r="H4" s="16">
        <f>B4*G4</f>
        <v>-83.88</v>
      </c>
    </row>
    <row r="5" spans="1:8" ht="15">
      <c r="A5" s="28" t="s">
        <v>61</v>
      </c>
      <c r="B5" s="16">
        <v>15.01</v>
      </c>
      <c r="C5" s="17">
        <v>43232</v>
      </c>
      <c r="D5" s="17">
        <v>43209</v>
      </c>
      <c r="E5" s="17"/>
      <c r="F5" s="17"/>
      <c r="G5" s="1">
        <f aca="true" t="shared" si="0" ref="G5:G68">D5-C5-(F5-E5)</f>
        <v>-23</v>
      </c>
      <c r="H5" s="16">
        <f aca="true" t="shared" si="1" ref="H5:H68">B5*G5</f>
        <v>-345.23</v>
      </c>
    </row>
    <row r="6" spans="1:8" ht="15">
      <c r="A6" s="28" t="s">
        <v>62</v>
      </c>
      <c r="B6" s="16">
        <v>18973.5</v>
      </c>
      <c r="C6" s="17">
        <v>43238</v>
      </c>
      <c r="D6" s="17">
        <v>43209</v>
      </c>
      <c r="E6" s="17"/>
      <c r="F6" s="17"/>
      <c r="G6" s="1">
        <f t="shared" si="0"/>
        <v>-29</v>
      </c>
      <c r="H6" s="16">
        <f t="shared" si="1"/>
        <v>-550231.5</v>
      </c>
    </row>
    <row r="7" spans="1:8" ht="15">
      <c r="A7" s="28" t="s">
        <v>63</v>
      </c>
      <c r="B7" s="16">
        <v>454.54</v>
      </c>
      <c r="C7" s="17">
        <v>43232</v>
      </c>
      <c r="D7" s="17">
        <v>43222</v>
      </c>
      <c r="E7" s="17"/>
      <c r="F7" s="17"/>
      <c r="G7" s="1">
        <f t="shared" si="0"/>
        <v>-10</v>
      </c>
      <c r="H7" s="16">
        <f t="shared" si="1"/>
        <v>-4545.400000000001</v>
      </c>
    </row>
    <row r="8" spans="1:8" ht="15">
      <c r="A8" s="28" t="s">
        <v>64</v>
      </c>
      <c r="B8" s="16">
        <v>62540.8</v>
      </c>
      <c r="C8" s="17">
        <v>43252</v>
      </c>
      <c r="D8" s="17">
        <v>43222</v>
      </c>
      <c r="E8" s="17"/>
      <c r="F8" s="17"/>
      <c r="G8" s="1">
        <f t="shared" si="0"/>
        <v>-30</v>
      </c>
      <c r="H8" s="16">
        <f t="shared" si="1"/>
        <v>-1876224</v>
      </c>
    </row>
    <row r="9" spans="1:8" ht="15">
      <c r="A9" s="28" t="s">
        <v>65</v>
      </c>
      <c r="B9" s="16">
        <v>250</v>
      </c>
      <c r="C9" s="17">
        <v>43257</v>
      </c>
      <c r="D9" s="17">
        <v>43230</v>
      </c>
      <c r="E9" s="17"/>
      <c r="F9" s="17"/>
      <c r="G9" s="1">
        <f t="shared" si="0"/>
        <v>-27</v>
      </c>
      <c r="H9" s="16">
        <f t="shared" si="1"/>
        <v>-6750</v>
      </c>
    </row>
    <row r="10" spans="1:8" ht="15">
      <c r="A10" s="28" t="s">
        <v>66</v>
      </c>
      <c r="B10" s="16">
        <v>4038.87</v>
      </c>
      <c r="C10" s="17">
        <v>43232</v>
      </c>
      <c r="D10" s="17">
        <v>43230</v>
      </c>
      <c r="E10" s="17"/>
      <c r="F10" s="17"/>
      <c r="G10" s="1">
        <f t="shared" si="0"/>
        <v>-2</v>
      </c>
      <c r="H10" s="16">
        <f t="shared" si="1"/>
        <v>-8077.74</v>
      </c>
    </row>
    <row r="11" spans="1:8" ht="15">
      <c r="A11" s="28" t="s">
        <v>67</v>
      </c>
      <c r="B11" s="16">
        <v>250</v>
      </c>
      <c r="C11" s="17">
        <v>43260</v>
      </c>
      <c r="D11" s="17">
        <v>43230</v>
      </c>
      <c r="E11" s="17"/>
      <c r="F11" s="17"/>
      <c r="G11" s="1">
        <f t="shared" si="0"/>
        <v>-30</v>
      </c>
      <c r="H11" s="16">
        <f t="shared" si="1"/>
        <v>-7500</v>
      </c>
    </row>
    <row r="12" spans="1:8" ht="15">
      <c r="A12" s="28" t="s">
        <v>68</v>
      </c>
      <c r="B12" s="16">
        <v>320</v>
      </c>
      <c r="C12" s="17">
        <v>43260</v>
      </c>
      <c r="D12" s="17">
        <v>43230</v>
      </c>
      <c r="E12" s="17"/>
      <c r="F12" s="17"/>
      <c r="G12" s="1">
        <f t="shared" si="0"/>
        <v>-30</v>
      </c>
      <c r="H12" s="16">
        <f t="shared" si="1"/>
        <v>-9600</v>
      </c>
    </row>
    <row r="13" spans="1:8" ht="15">
      <c r="A13" s="28" t="s">
        <v>69</v>
      </c>
      <c r="B13" s="16">
        <v>563.6</v>
      </c>
      <c r="C13" s="17">
        <v>43178</v>
      </c>
      <c r="D13" s="17">
        <v>43241</v>
      </c>
      <c r="E13" s="17"/>
      <c r="F13" s="17"/>
      <c r="G13" s="1">
        <f t="shared" si="0"/>
        <v>63</v>
      </c>
      <c r="H13" s="16">
        <f t="shared" si="1"/>
        <v>35506.8</v>
      </c>
    </row>
    <row r="14" spans="1:8" ht="15">
      <c r="A14" s="28" t="s">
        <v>70</v>
      </c>
      <c r="B14" s="16">
        <v>525</v>
      </c>
      <c r="C14" s="17">
        <v>43232</v>
      </c>
      <c r="D14" s="17">
        <v>43241</v>
      </c>
      <c r="E14" s="17"/>
      <c r="F14" s="17"/>
      <c r="G14" s="1">
        <f t="shared" si="0"/>
        <v>9</v>
      </c>
      <c r="H14" s="16">
        <f t="shared" si="1"/>
        <v>4725</v>
      </c>
    </row>
    <row r="15" spans="1:8" ht="15">
      <c r="A15" s="28" t="s">
        <v>71</v>
      </c>
      <c r="B15" s="16">
        <v>541</v>
      </c>
      <c r="C15" s="17">
        <v>43232</v>
      </c>
      <c r="D15" s="17">
        <v>43241</v>
      </c>
      <c r="E15" s="17"/>
      <c r="F15" s="17"/>
      <c r="G15" s="1">
        <f t="shared" si="0"/>
        <v>9</v>
      </c>
      <c r="H15" s="16">
        <f t="shared" si="1"/>
        <v>4869</v>
      </c>
    </row>
    <row r="16" spans="1:8" ht="15">
      <c r="A16" s="28" t="s">
        <v>72</v>
      </c>
      <c r="B16" s="16">
        <v>4038.87</v>
      </c>
      <c r="C16" s="17">
        <v>43260</v>
      </c>
      <c r="D16" s="17">
        <v>43241</v>
      </c>
      <c r="E16" s="17"/>
      <c r="F16" s="17"/>
      <c r="G16" s="1">
        <f t="shared" si="0"/>
        <v>-19</v>
      </c>
      <c r="H16" s="16">
        <f t="shared" si="1"/>
        <v>-76738.53</v>
      </c>
    </row>
    <row r="17" spans="1:8" ht="15">
      <c r="A17" s="28" t="s">
        <v>73</v>
      </c>
      <c r="B17" s="16">
        <v>313.3</v>
      </c>
      <c r="C17" s="17">
        <v>43260</v>
      </c>
      <c r="D17" s="17">
        <v>43241</v>
      </c>
      <c r="E17" s="17"/>
      <c r="F17" s="17"/>
      <c r="G17" s="1">
        <f t="shared" si="0"/>
        <v>-19</v>
      </c>
      <c r="H17" s="16">
        <f t="shared" si="1"/>
        <v>-5952.7</v>
      </c>
    </row>
    <row r="18" spans="1:8" ht="15">
      <c r="A18" s="28" t="s">
        <v>74</v>
      </c>
      <c r="B18" s="16">
        <v>19182</v>
      </c>
      <c r="C18" s="17">
        <v>43260</v>
      </c>
      <c r="D18" s="17">
        <v>43241</v>
      </c>
      <c r="E18" s="17"/>
      <c r="F18" s="17"/>
      <c r="G18" s="1">
        <f t="shared" si="0"/>
        <v>-19</v>
      </c>
      <c r="H18" s="16">
        <f t="shared" si="1"/>
        <v>-364458</v>
      </c>
    </row>
    <row r="19" spans="1:8" ht="15">
      <c r="A19" s="28" t="s">
        <v>75</v>
      </c>
      <c r="B19" s="16">
        <v>300</v>
      </c>
      <c r="C19" s="17">
        <v>43264</v>
      </c>
      <c r="D19" s="17">
        <v>43241</v>
      </c>
      <c r="E19" s="17"/>
      <c r="F19" s="17"/>
      <c r="G19" s="1">
        <f t="shared" si="0"/>
        <v>-23</v>
      </c>
      <c r="H19" s="16">
        <f t="shared" si="1"/>
        <v>-6900</v>
      </c>
    </row>
    <row r="20" spans="1:8" ht="15">
      <c r="A20" s="28" t="s">
        <v>76</v>
      </c>
      <c r="B20" s="16">
        <v>454.55</v>
      </c>
      <c r="C20" s="17">
        <v>43234</v>
      </c>
      <c r="D20" s="17">
        <v>43241</v>
      </c>
      <c r="E20" s="17"/>
      <c r="F20" s="17"/>
      <c r="G20" s="1">
        <f t="shared" si="0"/>
        <v>7</v>
      </c>
      <c r="H20" s="16">
        <f t="shared" si="1"/>
        <v>3181.85</v>
      </c>
    </row>
    <row r="21" spans="1:8" ht="15">
      <c r="A21" s="28" t="s">
        <v>77</v>
      </c>
      <c r="B21" s="16">
        <v>18973.5</v>
      </c>
      <c r="C21" s="17">
        <v>43268</v>
      </c>
      <c r="D21" s="17">
        <v>43241</v>
      </c>
      <c r="E21" s="17"/>
      <c r="F21" s="17"/>
      <c r="G21" s="1">
        <f t="shared" si="0"/>
        <v>-27</v>
      </c>
      <c r="H21" s="16">
        <f t="shared" si="1"/>
        <v>-512284.5</v>
      </c>
    </row>
    <row r="22" spans="1:8" ht="15">
      <c r="A22" s="28" t="s">
        <v>78</v>
      </c>
      <c r="B22" s="16">
        <v>115</v>
      </c>
      <c r="C22" s="17">
        <v>43234</v>
      </c>
      <c r="D22" s="17">
        <v>43241</v>
      </c>
      <c r="E22" s="17"/>
      <c r="F22" s="17"/>
      <c r="G22" s="1">
        <f t="shared" si="0"/>
        <v>7</v>
      </c>
      <c r="H22" s="16">
        <f t="shared" si="1"/>
        <v>805</v>
      </c>
    </row>
    <row r="23" spans="1:8" ht="15">
      <c r="A23" s="28" t="s">
        <v>79</v>
      </c>
      <c r="B23" s="16">
        <v>10.88</v>
      </c>
      <c r="C23" s="17">
        <v>43260</v>
      </c>
      <c r="D23" s="17">
        <v>43241</v>
      </c>
      <c r="E23" s="17"/>
      <c r="F23" s="17"/>
      <c r="G23" s="1">
        <f t="shared" si="0"/>
        <v>-19</v>
      </c>
      <c r="H23" s="16">
        <f t="shared" si="1"/>
        <v>-206.72000000000003</v>
      </c>
    </row>
    <row r="24" spans="1:8" ht="15">
      <c r="A24" s="28" t="s">
        <v>80</v>
      </c>
      <c r="B24" s="16">
        <v>26803.2</v>
      </c>
      <c r="C24" s="17">
        <v>43271</v>
      </c>
      <c r="D24" s="17">
        <v>43243</v>
      </c>
      <c r="E24" s="17"/>
      <c r="F24" s="17"/>
      <c r="G24" s="1">
        <f t="shared" si="0"/>
        <v>-28</v>
      </c>
      <c r="H24" s="16">
        <f t="shared" si="1"/>
        <v>-750489.6</v>
      </c>
    </row>
    <row r="25" spans="1:8" ht="15">
      <c r="A25" s="28" t="s">
        <v>81</v>
      </c>
      <c r="B25" s="16">
        <v>220.5</v>
      </c>
      <c r="C25" s="17">
        <v>43268</v>
      </c>
      <c r="D25" s="17">
        <v>43246</v>
      </c>
      <c r="E25" s="17"/>
      <c r="F25" s="17"/>
      <c r="G25" s="1">
        <f t="shared" si="0"/>
        <v>-22</v>
      </c>
      <c r="H25" s="16">
        <f t="shared" si="1"/>
        <v>-4851</v>
      </c>
    </row>
    <row r="26" spans="1:8" ht="15">
      <c r="A26" s="28" t="s">
        <v>82</v>
      </c>
      <c r="B26" s="16">
        <v>557.38</v>
      </c>
      <c r="C26" s="17">
        <v>43275</v>
      </c>
      <c r="D26" s="17">
        <v>43246</v>
      </c>
      <c r="E26" s="17"/>
      <c r="F26" s="17"/>
      <c r="G26" s="1">
        <f t="shared" si="0"/>
        <v>-29</v>
      </c>
      <c r="H26" s="16">
        <f t="shared" si="1"/>
        <v>-16164.02</v>
      </c>
    </row>
    <row r="27" spans="1:8" ht="15">
      <c r="A27" s="28" t="s">
        <v>83</v>
      </c>
      <c r="B27" s="16">
        <v>1372</v>
      </c>
      <c r="C27" s="17">
        <v>43215</v>
      </c>
      <c r="D27" s="17">
        <v>43246</v>
      </c>
      <c r="E27" s="17"/>
      <c r="F27" s="17"/>
      <c r="G27" s="1">
        <f t="shared" si="0"/>
        <v>31</v>
      </c>
      <c r="H27" s="16">
        <f t="shared" si="1"/>
        <v>42532</v>
      </c>
    </row>
    <row r="28" spans="1:8" ht="15">
      <c r="A28" s="28" t="s">
        <v>84</v>
      </c>
      <c r="B28" s="16">
        <v>510</v>
      </c>
      <c r="C28" s="17">
        <v>43275</v>
      </c>
      <c r="D28" s="17">
        <v>43246</v>
      </c>
      <c r="E28" s="17"/>
      <c r="F28" s="17"/>
      <c r="G28" s="1">
        <f t="shared" si="0"/>
        <v>-29</v>
      </c>
      <c r="H28" s="16">
        <f t="shared" si="1"/>
        <v>-14790</v>
      </c>
    </row>
    <row r="29" spans="1:8" ht="15">
      <c r="A29" s="28" t="s">
        <v>85</v>
      </c>
      <c r="B29" s="16">
        <v>388</v>
      </c>
      <c r="C29" s="17">
        <v>43276</v>
      </c>
      <c r="D29" s="17">
        <v>43246</v>
      </c>
      <c r="E29" s="17"/>
      <c r="F29" s="17"/>
      <c r="G29" s="1">
        <f t="shared" si="0"/>
        <v>-30</v>
      </c>
      <c r="H29" s="16">
        <f t="shared" si="1"/>
        <v>-11640</v>
      </c>
    </row>
    <row r="30" spans="1:8" ht="15">
      <c r="A30" s="28" t="s">
        <v>86</v>
      </c>
      <c r="B30" s="16">
        <v>19182</v>
      </c>
      <c r="C30" s="17">
        <v>43285</v>
      </c>
      <c r="D30" s="17">
        <v>43270</v>
      </c>
      <c r="E30" s="17"/>
      <c r="F30" s="17"/>
      <c r="G30" s="1">
        <f t="shared" si="0"/>
        <v>-15</v>
      </c>
      <c r="H30" s="16">
        <f t="shared" si="1"/>
        <v>-287730</v>
      </c>
    </row>
    <row r="31" spans="1:8" ht="15">
      <c r="A31" s="28" t="s">
        <v>87</v>
      </c>
      <c r="B31" s="16">
        <v>250</v>
      </c>
      <c r="C31" s="17">
        <v>43286</v>
      </c>
      <c r="D31" s="17">
        <v>43270</v>
      </c>
      <c r="E31" s="17"/>
      <c r="F31" s="17"/>
      <c r="G31" s="1">
        <f t="shared" si="0"/>
        <v>-16</v>
      </c>
      <c r="H31" s="16">
        <f t="shared" si="1"/>
        <v>-4000</v>
      </c>
    </row>
    <row r="32" spans="1:8" ht="15">
      <c r="A32" s="28" t="s">
        <v>88</v>
      </c>
      <c r="B32" s="16">
        <v>10.12</v>
      </c>
      <c r="C32" s="17">
        <v>43299</v>
      </c>
      <c r="D32" s="17">
        <v>43270</v>
      </c>
      <c r="E32" s="17"/>
      <c r="F32" s="17"/>
      <c r="G32" s="1">
        <f t="shared" si="0"/>
        <v>-29</v>
      </c>
      <c r="H32" s="16">
        <f t="shared" si="1"/>
        <v>-293.47999999999996</v>
      </c>
    </row>
    <row r="33" spans="1:8" ht="15">
      <c r="A33" s="28" t="s">
        <v>89</v>
      </c>
      <c r="B33" s="16">
        <v>312.98</v>
      </c>
      <c r="C33" s="17">
        <v>43299</v>
      </c>
      <c r="D33" s="17">
        <v>43270</v>
      </c>
      <c r="E33" s="17"/>
      <c r="F33" s="17"/>
      <c r="G33" s="1">
        <f t="shared" si="0"/>
        <v>-29</v>
      </c>
      <c r="H33" s="16">
        <f t="shared" si="1"/>
        <v>-9076.42</v>
      </c>
    </row>
    <row r="34" spans="1:8" ht="15">
      <c r="A34" s="28" t="s">
        <v>90</v>
      </c>
      <c r="B34" s="16">
        <v>331.65</v>
      </c>
      <c r="C34" s="17">
        <v>43299</v>
      </c>
      <c r="D34" s="17">
        <v>43270</v>
      </c>
      <c r="E34" s="17"/>
      <c r="F34" s="17"/>
      <c r="G34" s="1">
        <f t="shared" si="0"/>
        <v>-29</v>
      </c>
      <c r="H34" s="16">
        <f t="shared" si="1"/>
        <v>-9617.849999999999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42641.36000000001</v>
      </c>
      <c r="C1">
        <f>COUNTA(A4:A203)</f>
        <v>22</v>
      </c>
      <c r="G1" s="20">
        <f>IF(B1&lt;&gt;0,H1/B1,0)</f>
        <v>2.8661742965046137</v>
      </c>
      <c r="H1" s="19">
        <f>SUM(H4:H195)</f>
        <v>122217.56999999999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91</v>
      </c>
      <c r="B4" s="16">
        <v>4038.87</v>
      </c>
      <c r="C4" s="17">
        <v>43299</v>
      </c>
      <c r="D4" s="17">
        <v>43295</v>
      </c>
      <c r="E4" s="17"/>
      <c r="F4" s="17"/>
      <c r="G4" s="1">
        <f>D4-C4-(F4-E4)</f>
        <v>-4</v>
      </c>
      <c r="H4" s="16">
        <f>B4*G4</f>
        <v>-16155.48</v>
      </c>
    </row>
    <row r="5" spans="1:8" ht="15">
      <c r="A5" s="28" t="s">
        <v>92</v>
      </c>
      <c r="B5" s="16">
        <v>250</v>
      </c>
      <c r="C5" s="17">
        <v>43313</v>
      </c>
      <c r="D5" s="17">
        <v>43295</v>
      </c>
      <c r="E5" s="17"/>
      <c r="F5" s="17"/>
      <c r="G5" s="1">
        <f aca="true" t="shared" si="0" ref="G5:G68">D5-C5-(F5-E5)</f>
        <v>-18</v>
      </c>
      <c r="H5" s="16">
        <f aca="true" t="shared" si="1" ref="H5:H68">B5*G5</f>
        <v>-4500</v>
      </c>
    </row>
    <row r="6" spans="1:8" ht="15">
      <c r="A6" s="28" t="s">
        <v>93</v>
      </c>
      <c r="B6" s="16">
        <v>120</v>
      </c>
      <c r="C6" s="17">
        <v>43314</v>
      </c>
      <c r="D6" s="17">
        <v>43295</v>
      </c>
      <c r="E6" s="17"/>
      <c r="F6" s="17"/>
      <c r="G6" s="1">
        <f t="shared" si="0"/>
        <v>-19</v>
      </c>
      <c r="H6" s="16">
        <f t="shared" si="1"/>
        <v>-2280</v>
      </c>
    </row>
    <row r="7" spans="1:8" ht="15">
      <c r="A7" s="28" t="s">
        <v>94</v>
      </c>
      <c r="B7" s="16">
        <v>60</v>
      </c>
      <c r="C7" s="17">
        <v>43314</v>
      </c>
      <c r="D7" s="17">
        <v>43295</v>
      </c>
      <c r="E7" s="17"/>
      <c r="F7" s="17"/>
      <c r="G7" s="1">
        <f t="shared" si="0"/>
        <v>-19</v>
      </c>
      <c r="H7" s="16">
        <f t="shared" si="1"/>
        <v>-1140</v>
      </c>
    </row>
    <row r="8" spans="1:8" ht="15">
      <c r="A8" s="28" t="s">
        <v>95</v>
      </c>
      <c r="B8" s="16">
        <v>60</v>
      </c>
      <c r="C8" s="17">
        <v>43273</v>
      </c>
      <c r="D8" s="17">
        <v>43295</v>
      </c>
      <c r="E8" s="17"/>
      <c r="F8" s="17"/>
      <c r="G8" s="1">
        <f t="shared" si="0"/>
        <v>22</v>
      </c>
      <c r="H8" s="16">
        <f t="shared" si="1"/>
        <v>1320</v>
      </c>
    </row>
    <row r="9" spans="1:8" ht="15">
      <c r="A9" s="28" t="s">
        <v>96</v>
      </c>
      <c r="B9" s="16">
        <v>95.08</v>
      </c>
      <c r="C9" s="17">
        <v>43313</v>
      </c>
      <c r="D9" s="17">
        <v>43295</v>
      </c>
      <c r="E9" s="17"/>
      <c r="F9" s="17"/>
      <c r="G9" s="1">
        <f t="shared" si="0"/>
        <v>-18</v>
      </c>
      <c r="H9" s="16">
        <f t="shared" si="1"/>
        <v>-1711.44</v>
      </c>
    </row>
    <row r="10" spans="1:8" ht="15">
      <c r="A10" s="28" t="s">
        <v>97</v>
      </c>
      <c r="B10" s="16">
        <v>227</v>
      </c>
      <c r="C10" s="17">
        <v>43313</v>
      </c>
      <c r="D10" s="17">
        <v>43295</v>
      </c>
      <c r="E10" s="17"/>
      <c r="F10" s="17"/>
      <c r="G10" s="1">
        <f t="shared" si="0"/>
        <v>-18</v>
      </c>
      <c r="H10" s="16">
        <f t="shared" si="1"/>
        <v>-4086</v>
      </c>
    </row>
    <row r="11" spans="1:8" ht="15">
      <c r="A11" s="28" t="s">
        <v>98</v>
      </c>
      <c r="B11" s="16">
        <v>190</v>
      </c>
      <c r="C11" s="17">
        <v>43313</v>
      </c>
      <c r="D11" s="17">
        <v>43295</v>
      </c>
      <c r="E11" s="17"/>
      <c r="F11" s="17"/>
      <c r="G11" s="1">
        <f t="shared" si="0"/>
        <v>-18</v>
      </c>
      <c r="H11" s="16">
        <f t="shared" si="1"/>
        <v>-3420</v>
      </c>
    </row>
    <row r="12" spans="1:8" ht="15">
      <c r="A12" s="28" t="s">
        <v>99</v>
      </c>
      <c r="B12" s="16">
        <v>100</v>
      </c>
      <c r="C12" s="17">
        <v>43273</v>
      </c>
      <c r="D12" s="17">
        <v>43295</v>
      </c>
      <c r="E12" s="17"/>
      <c r="F12" s="17"/>
      <c r="G12" s="1">
        <f t="shared" si="0"/>
        <v>22</v>
      </c>
      <c r="H12" s="16">
        <f t="shared" si="1"/>
        <v>2200</v>
      </c>
    </row>
    <row r="13" spans="1:8" ht="15">
      <c r="A13" s="28" t="s">
        <v>100</v>
      </c>
      <c r="B13" s="16">
        <v>4038.87</v>
      </c>
      <c r="C13" s="17">
        <v>43320</v>
      </c>
      <c r="D13" s="17">
        <v>43321</v>
      </c>
      <c r="E13" s="17"/>
      <c r="F13" s="17"/>
      <c r="G13" s="1">
        <f t="shared" si="0"/>
        <v>1</v>
      </c>
      <c r="H13" s="16">
        <f t="shared" si="1"/>
        <v>4038.87</v>
      </c>
    </row>
    <row r="14" spans="1:8" ht="15">
      <c r="A14" s="28" t="s">
        <v>101</v>
      </c>
      <c r="B14" s="16">
        <v>313.3</v>
      </c>
      <c r="C14" s="17">
        <v>43320</v>
      </c>
      <c r="D14" s="17">
        <v>43321</v>
      </c>
      <c r="E14" s="17"/>
      <c r="F14" s="17"/>
      <c r="G14" s="1">
        <f t="shared" si="0"/>
        <v>1</v>
      </c>
      <c r="H14" s="16">
        <f t="shared" si="1"/>
        <v>313.3</v>
      </c>
    </row>
    <row r="15" spans="1:8" ht="15">
      <c r="A15" s="28" t="s">
        <v>102</v>
      </c>
      <c r="B15" s="16">
        <v>77.9</v>
      </c>
      <c r="C15" s="17">
        <v>43320</v>
      </c>
      <c r="D15" s="17">
        <v>43321</v>
      </c>
      <c r="E15" s="17"/>
      <c r="F15" s="17"/>
      <c r="G15" s="1">
        <f t="shared" si="0"/>
        <v>1</v>
      </c>
      <c r="H15" s="16">
        <f t="shared" si="1"/>
        <v>77.9</v>
      </c>
    </row>
    <row r="16" spans="1:8" ht="15">
      <c r="A16" s="28" t="s">
        <v>103</v>
      </c>
      <c r="B16" s="16">
        <v>206.57</v>
      </c>
      <c r="C16" s="17">
        <v>43348</v>
      </c>
      <c r="D16" s="17">
        <v>43321</v>
      </c>
      <c r="E16" s="17"/>
      <c r="F16" s="17"/>
      <c r="G16" s="1">
        <f t="shared" si="0"/>
        <v>-27</v>
      </c>
      <c r="H16" s="16">
        <f t="shared" si="1"/>
        <v>-5577.389999999999</v>
      </c>
    </row>
    <row r="17" spans="1:8" ht="15">
      <c r="A17" s="28" t="s">
        <v>104</v>
      </c>
      <c r="B17" s="16">
        <v>221.85</v>
      </c>
      <c r="C17" s="17">
        <v>43348</v>
      </c>
      <c r="D17" s="17">
        <v>43321</v>
      </c>
      <c r="E17" s="17"/>
      <c r="F17" s="17"/>
      <c r="G17" s="1">
        <f t="shared" si="0"/>
        <v>-27</v>
      </c>
      <c r="H17" s="16">
        <f t="shared" si="1"/>
        <v>-5989.95</v>
      </c>
    </row>
    <row r="18" spans="1:8" ht="15">
      <c r="A18" s="28" t="s">
        <v>105</v>
      </c>
      <c r="B18" s="16">
        <v>250</v>
      </c>
      <c r="C18" s="17">
        <v>43348</v>
      </c>
      <c r="D18" s="17">
        <v>43321</v>
      </c>
      <c r="E18" s="17"/>
      <c r="F18" s="17"/>
      <c r="G18" s="1">
        <f t="shared" si="0"/>
        <v>-27</v>
      </c>
      <c r="H18" s="16">
        <f t="shared" si="1"/>
        <v>-6750</v>
      </c>
    </row>
    <row r="19" spans="1:8" ht="15">
      <c r="A19" s="28" t="s">
        <v>106</v>
      </c>
      <c r="B19" s="16">
        <v>224.36</v>
      </c>
      <c r="C19" s="17">
        <v>43348</v>
      </c>
      <c r="D19" s="17">
        <v>43321</v>
      </c>
      <c r="E19" s="17"/>
      <c r="F19" s="17"/>
      <c r="G19" s="1">
        <f t="shared" si="0"/>
        <v>-27</v>
      </c>
      <c r="H19" s="16">
        <f t="shared" si="1"/>
        <v>-6057.72</v>
      </c>
    </row>
    <row r="20" spans="1:8" ht="15">
      <c r="A20" s="28" t="s">
        <v>107</v>
      </c>
      <c r="B20" s="16">
        <v>266.36</v>
      </c>
      <c r="C20" s="17">
        <v>43348</v>
      </c>
      <c r="D20" s="17">
        <v>43321</v>
      </c>
      <c r="E20" s="17"/>
      <c r="F20" s="17"/>
      <c r="G20" s="1">
        <f t="shared" si="0"/>
        <v>-27</v>
      </c>
      <c r="H20" s="16">
        <f t="shared" si="1"/>
        <v>-7191.72</v>
      </c>
    </row>
    <row r="21" spans="1:8" ht="15">
      <c r="A21" s="28" t="s">
        <v>108</v>
      </c>
      <c r="B21" s="16">
        <v>30000</v>
      </c>
      <c r="C21" s="17">
        <v>43348</v>
      </c>
      <c r="D21" s="17">
        <v>43355</v>
      </c>
      <c r="E21" s="17"/>
      <c r="F21" s="17"/>
      <c r="G21" s="1">
        <f t="shared" si="0"/>
        <v>7</v>
      </c>
      <c r="H21" s="16">
        <f t="shared" si="1"/>
        <v>210000</v>
      </c>
    </row>
    <row r="22" spans="1:8" ht="15">
      <c r="A22" s="28" t="s">
        <v>109</v>
      </c>
      <c r="B22" s="16">
        <v>1260</v>
      </c>
      <c r="C22" s="17">
        <v>43393</v>
      </c>
      <c r="D22" s="17">
        <v>43374</v>
      </c>
      <c r="E22" s="17"/>
      <c r="F22" s="17"/>
      <c r="G22" s="1">
        <f t="shared" si="0"/>
        <v>-19</v>
      </c>
      <c r="H22" s="16">
        <f t="shared" si="1"/>
        <v>-23940</v>
      </c>
    </row>
    <row r="23" spans="1:8" ht="15">
      <c r="A23" s="28" t="s">
        <v>110</v>
      </c>
      <c r="B23" s="16">
        <v>250</v>
      </c>
      <c r="C23" s="17">
        <v>43372</v>
      </c>
      <c r="D23" s="17">
        <v>43374</v>
      </c>
      <c r="E23" s="17"/>
      <c r="F23" s="17"/>
      <c r="G23" s="1">
        <f t="shared" si="0"/>
        <v>2</v>
      </c>
      <c r="H23" s="16">
        <f t="shared" si="1"/>
        <v>500</v>
      </c>
    </row>
    <row r="24" spans="1:8" ht="15">
      <c r="A24" s="28" t="s">
        <v>111</v>
      </c>
      <c r="B24" s="16">
        <v>313.3</v>
      </c>
      <c r="C24" s="17">
        <v>43393</v>
      </c>
      <c r="D24" s="17">
        <v>43374</v>
      </c>
      <c r="E24" s="17"/>
      <c r="F24" s="17"/>
      <c r="G24" s="1">
        <f t="shared" si="0"/>
        <v>-19</v>
      </c>
      <c r="H24" s="16">
        <f t="shared" si="1"/>
        <v>-5952.7</v>
      </c>
    </row>
    <row r="25" spans="1:8" ht="15">
      <c r="A25" s="28" t="s">
        <v>112</v>
      </c>
      <c r="B25" s="16">
        <v>77.9</v>
      </c>
      <c r="C25" s="17">
        <v>43393</v>
      </c>
      <c r="D25" s="17">
        <v>43374</v>
      </c>
      <c r="E25" s="17"/>
      <c r="F25" s="17"/>
      <c r="G25" s="1">
        <f t="shared" si="0"/>
        <v>-19</v>
      </c>
      <c r="H25" s="16">
        <f t="shared" si="1"/>
        <v>-1480.1000000000001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43901.08000000001</v>
      </c>
      <c r="C1">
        <f>COUNTA(A4:A203)</f>
        <v>27</v>
      </c>
      <c r="G1" s="20">
        <f>IF(B1&lt;&gt;0,H1/B1,0)</f>
        <v>62.465177622053915</v>
      </c>
      <c r="H1" s="19">
        <f>SUM(H4:H195)</f>
        <v>2742288.7599999993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113</v>
      </c>
      <c r="B4" s="16">
        <v>2451.66</v>
      </c>
      <c r="C4" s="17">
        <v>43421</v>
      </c>
      <c r="D4" s="17">
        <v>43395</v>
      </c>
      <c r="E4" s="17"/>
      <c r="F4" s="17"/>
      <c r="G4" s="1">
        <f>D4-C4-(F4-E4)</f>
        <v>-26</v>
      </c>
      <c r="H4" s="16">
        <f>B4*G4</f>
        <v>-63743.159999999996</v>
      </c>
    </row>
    <row r="5" spans="1:8" ht="15">
      <c r="A5" s="28" t="s">
        <v>114</v>
      </c>
      <c r="B5" s="16">
        <v>804</v>
      </c>
      <c r="C5" s="17">
        <v>43421</v>
      </c>
      <c r="D5" s="17">
        <v>43395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-20904</v>
      </c>
    </row>
    <row r="6" spans="1:8" ht="15">
      <c r="A6" s="28" t="s">
        <v>115</v>
      </c>
      <c r="B6" s="16">
        <v>286.89</v>
      </c>
      <c r="C6" s="17">
        <v>43406</v>
      </c>
      <c r="D6" s="17">
        <v>43409</v>
      </c>
      <c r="E6" s="17"/>
      <c r="F6" s="17"/>
      <c r="G6" s="1">
        <f t="shared" si="0"/>
        <v>3</v>
      </c>
      <c r="H6" s="16">
        <f t="shared" si="1"/>
        <v>860.67</v>
      </c>
    </row>
    <row r="7" spans="1:8" ht="15">
      <c r="A7" s="28" t="s">
        <v>116</v>
      </c>
      <c r="B7" s="16">
        <v>700</v>
      </c>
      <c r="C7" s="17">
        <v>43372</v>
      </c>
      <c r="D7" s="17">
        <v>43409</v>
      </c>
      <c r="E7" s="17"/>
      <c r="F7" s="17"/>
      <c r="G7" s="1">
        <f t="shared" si="0"/>
        <v>37</v>
      </c>
      <c r="H7" s="16">
        <f t="shared" si="1"/>
        <v>25900</v>
      </c>
    </row>
    <row r="8" spans="1:8" ht="15">
      <c r="A8" s="28" t="s">
        <v>117</v>
      </c>
      <c r="B8" s="16">
        <v>654</v>
      </c>
      <c r="C8" s="17">
        <v>43421</v>
      </c>
      <c r="D8" s="17">
        <v>43409</v>
      </c>
      <c r="E8" s="17"/>
      <c r="F8" s="17"/>
      <c r="G8" s="1">
        <f t="shared" si="0"/>
        <v>-12</v>
      </c>
      <c r="H8" s="16">
        <f t="shared" si="1"/>
        <v>-7848</v>
      </c>
    </row>
    <row r="9" spans="1:8" ht="15">
      <c r="A9" s="28" t="s">
        <v>118</v>
      </c>
      <c r="B9" s="16">
        <v>0.98</v>
      </c>
      <c r="C9" s="17">
        <v>43380</v>
      </c>
      <c r="D9" s="17">
        <v>43409</v>
      </c>
      <c r="E9" s="17"/>
      <c r="F9" s="17"/>
      <c r="G9" s="1">
        <f t="shared" si="0"/>
        <v>29</v>
      </c>
      <c r="H9" s="16">
        <f t="shared" si="1"/>
        <v>28.419999999999998</v>
      </c>
    </row>
    <row r="10" spans="1:8" ht="15">
      <c r="A10" s="28" t="s">
        <v>119</v>
      </c>
      <c r="B10" s="16">
        <v>174.1</v>
      </c>
      <c r="C10" s="17">
        <v>43421</v>
      </c>
      <c r="D10" s="17">
        <v>43409</v>
      </c>
      <c r="E10" s="17"/>
      <c r="F10" s="17"/>
      <c r="G10" s="1">
        <f t="shared" si="0"/>
        <v>-12</v>
      </c>
      <c r="H10" s="16">
        <f t="shared" si="1"/>
        <v>-2089.2</v>
      </c>
    </row>
    <row r="11" spans="1:8" ht="15">
      <c r="A11" s="28" t="s">
        <v>120</v>
      </c>
      <c r="B11" s="16">
        <v>50</v>
      </c>
      <c r="C11" s="17">
        <v>43273</v>
      </c>
      <c r="D11" s="17">
        <v>43409</v>
      </c>
      <c r="E11" s="17"/>
      <c r="F11" s="17"/>
      <c r="G11" s="1">
        <f t="shared" si="0"/>
        <v>136</v>
      </c>
      <c r="H11" s="16">
        <f t="shared" si="1"/>
        <v>6800</v>
      </c>
    </row>
    <row r="12" spans="1:8" ht="15">
      <c r="A12" s="28" t="s">
        <v>121</v>
      </c>
      <c r="B12" s="16">
        <v>250</v>
      </c>
      <c r="C12" s="17">
        <v>43406</v>
      </c>
      <c r="D12" s="17">
        <v>43409</v>
      </c>
      <c r="E12" s="17"/>
      <c r="F12" s="17"/>
      <c r="G12" s="1">
        <f t="shared" si="0"/>
        <v>3</v>
      </c>
      <c r="H12" s="16">
        <f t="shared" si="1"/>
        <v>750</v>
      </c>
    </row>
    <row r="13" spans="1:8" ht="15">
      <c r="A13" s="28" t="s">
        <v>122</v>
      </c>
      <c r="B13" s="16">
        <v>346.72</v>
      </c>
      <c r="C13" s="17">
        <v>43439</v>
      </c>
      <c r="D13" s="17">
        <v>43424</v>
      </c>
      <c r="E13" s="17"/>
      <c r="F13" s="17"/>
      <c r="G13" s="1">
        <f t="shared" si="0"/>
        <v>-15</v>
      </c>
      <c r="H13" s="16">
        <f t="shared" si="1"/>
        <v>-5200.8</v>
      </c>
    </row>
    <row r="14" spans="1:8" ht="15">
      <c r="A14" s="28" t="s">
        <v>123</v>
      </c>
      <c r="B14" s="16">
        <v>2640</v>
      </c>
      <c r="C14" s="17">
        <v>43439</v>
      </c>
      <c r="D14" s="17">
        <v>43424</v>
      </c>
      <c r="E14" s="17"/>
      <c r="F14" s="17"/>
      <c r="G14" s="1">
        <f t="shared" si="0"/>
        <v>-15</v>
      </c>
      <c r="H14" s="16">
        <f t="shared" si="1"/>
        <v>-39600</v>
      </c>
    </row>
    <row r="15" spans="1:8" ht="15">
      <c r="A15" s="28" t="s">
        <v>124</v>
      </c>
      <c r="B15" s="16">
        <v>1308</v>
      </c>
      <c r="C15" s="17">
        <v>43313</v>
      </c>
      <c r="D15" s="17">
        <v>43454</v>
      </c>
      <c r="E15" s="17"/>
      <c r="F15" s="17"/>
      <c r="G15" s="1">
        <f t="shared" si="0"/>
        <v>141</v>
      </c>
      <c r="H15" s="16">
        <f t="shared" si="1"/>
        <v>184428</v>
      </c>
    </row>
    <row r="16" spans="1:8" ht="15">
      <c r="A16" s="28" t="s">
        <v>125</v>
      </c>
      <c r="B16" s="16">
        <v>2616</v>
      </c>
      <c r="C16" s="17">
        <v>43313</v>
      </c>
      <c r="D16" s="17">
        <v>43454</v>
      </c>
      <c r="E16" s="17"/>
      <c r="F16" s="17"/>
      <c r="G16" s="1">
        <f t="shared" si="0"/>
        <v>141</v>
      </c>
      <c r="H16" s="16">
        <f t="shared" si="1"/>
        <v>368856</v>
      </c>
    </row>
    <row r="17" spans="1:8" ht="15">
      <c r="A17" s="28" t="s">
        <v>126</v>
      </c>
      <c r="B17" s="16">
        <v>16393.44</v>
      </c>
      <c r="C17" s="17">
        <v>43320</v>
      </c>
      <c r="D17" s="17">
        <v>43454</v>
      </c>
      <c r="E17" s="17"/>
      <c r="F17" s="17"/>
      <c r="G17" s="1">
        <f t="shared" si="0"/>
        <v>134</v>
      </c>
      <c r="H17" s="16">
        <f t="shared" si="1"/>
        <v>2196720.96</v>
      </c>
    </row>
    <row r="18" spans="1:8" ht="15">
      <c r="A18" s="28" t="s">
        <v>127</v>
      </c>
      <c r="B18" s="16">
        <v>250</v>
      </c>
      <c r="C18" s="17">
        <v>43439</v>
      </c>
      <c r="D18" s="17">
        <v>43454</v>
      </c>
      <c r="E18" s="17"/>
      <c r="F18" s="17"/>
      <c r="G18" s="1">
        <f t="shared" si="0"/>
        <v>15</v>
      </c>
      <c r="H18" s="16">
        <f t="shared" si="1"/>
        <v>3750</v>
      </c>
    </row>
    <row r="19" spans="1:8" ht="15">
      <c r="A19" s="28" t="s">
        <v>128</v>
      </c>
      <c r="B19" s="16">
        <v>77.9</v>
      </c>
      <c r="C19" s="17">
        <v>43478</v>
      </c>
      <c r="D19" s="17">
        <v>43454</v>
      </c>
      <c r="E19" s="17"/>
      <c r="F19" s="17"/>
      <c r="G19" s="1">
        <f t="shared" si="0"/>
        <v>-24</v>
      </c>
      <c r="H19" s="16">
        <f t="shared" si="1"/>
        <v>-1869.6000000000001</v>
      </c>
    </row>
    <row r="20" spans="1:8" ht="15">
      <c r="A20" s="28" t="s">
        <v>129</v>
      </c>
      <c r="B20" s="16">
        <v>313.3</v>
      </c>
      <c r="C20" s="17">
        <v>43478</v>
      </c>
      <c r="D20" s="17">
        <v>43454</v>
      </c>
      <c r="E20" s="17"/>
      <c r="F20" s="17"/>
      <c r="G20" s="1">
        <f t="shared" si="0"/>
        <v>-24</v>
      </c>
      <c r="H20" s="16">
        <f t="shared" si="1"/>
        <v>-7519.200000000001</v>
      </c>
    </row>
    <row r="21" spans="1:8" ht="15">
      <c r="A21" s="28" t="s">
        <v>130</v>
      </c>
      <c r="B21" s="16">
        <v>250</v>
      </c>
      <c r="C21" s="17">
        <v>43478</v>
      </c>
      <c r="D21" s="17">
        <v>43454</v>
      </c>
      <c r="E21" s="17"/>
      <c r="F21" s="17"/>
      <c r="G21" s="1">
        <f t="shared" si="0"/>
        <v>-24</v>
      </c>
      <c r="H21" s="16">
        <f t="shared" si="1"/>
        <v>-6000</v>
      </c>
    </row>
    <row r="22" spans="1:8" ht="15">
      <c r="A22" s="28" t="s">
        <v>131</v>
      </c>
      <c r="B22" s="16">
        <v>600</v>
      </c>
      <c r="C22" s="17">
        <v>43478</v>
      </c>
      <c r="D22" s="17">
        <v>43454</v>
      </c>
      <c r="E22" s="17"/>
      <c r="F22" s="17"/>
      <c r="G22" s="1">
        <f t="shared" si="0"/>
        <v>-24</v>
      </c>
      <c r="H22" s="16">
        <f t="shared" si="1"/>
        <v>-14400</v>
      </c>
    </row>
    <row r="23" spans="1:8" ht="15">
      <c r="A23" s="28" t="s">
        <v>132</v>
      </c>
      <c r="B23" s="16">
        <v>422.09</v>
      </c>
      <c r="C23" s="17">
        <v>43478</v>
      </c>
      <c r="D23" s="17">
        <v>43454</v>
      </c>
      <c r="E23" s="17"/>
      <c r="F23" s="17"/>
      <c r="G23" s="1">
        <f t="shared" si="0"/>
        <v>-24</v>
      </c>
      <c r="H23" s="16">
        <f t="shared" si="1"/>
        <v>-10130.16</v>
      </c>
    </row>
    <row r="24" spans="1:8" ht="15">
      <c r="A24" s="28" t="s">
        <v>133</v>
      </c>
      <c r="B24" s="16">
        <v>375</v>
      </c>
      <c r="C24" s="17">
        <v>43444</v>
      </c>
      <c r="D24" s="17">
        <v>43454</v>
      </c>
      <c r="E24" s="17"/>
      <c r="F24" s="17"/>
      <c r="G24" s="1">
        <f t="shared" si="0"/>
        <v>10</v>
      </c>
      <c r="H24" s="16">
        <f t="shared" si="1"/>
        <v>3750</v>
      </c>
    </row>
    <row r="25" spans="1:8" ht="15">
      <c r="A25" s="28" t="s">
        <v>134</v>
      </c>
      <c r="B25" s="16">
        <v>11.16</v>
      </c>
      <c r="C25" s="17">
        <v>43478</v>
      </c>
      <c r="D25" s="17">
        <v>43454</v>
      </c>
      <c r="E25" s="17"/>
      <c r="F25" s="17"/>
      <c r="G25" s="1">
        <f t="shared" si="0"/>
        <v>-24</v>
      </c>
      <c r="H25" s="16">
        <f t="shared" si="1"/>
        <v>-267.84000000000003</v>
      </c>
    </row>
    <row r="26" spans="1:8" ht="15">
      <c r="A26" s="28" t="s">
        <v>135</v>
      </c>
      <c r="B26" s="16">
        <v>4038.87</v>
      </c>
      <c r="C26" s="17">
        <v>43408</v>
      </c>
      <c r="D26" s="17">
        <v>43454</v>
      </c>
      <c r="E26" s="17"/>
      <c r="F26" s="17"/>
      <c r="G26" s="1">
        <f t="shared" si="0"/>
        <v>46</v>
      </c>
      <c r="H26" s="16">
        <f t="shared" si="1"/>
        <v>185788.02</v>
      </c>
    </row>
    <row r="27" spans="1:8" ht="15">
      <c r="A27" s="28" t="s">
        <v>136</v>
      </c>
      <c r="B27" s="16">
        <v>4038.87</v>
      </c>
      <c r="C27" s="17">
        <v>43439</v>
      </c>
      <c r="D27" s="17">
        <v>43454</v>
      </c>
      <c r="E27" s="17"/>
      <c r="F27" s="17"/>
      <c r="G27" s="1">
        <f t="shared" si="0"/>
        <v>15</v>
      </c>
      <c r="H27" s="16">
        <f t="shared" si="1"/>
        <v>60583.049999999996</v>
      </c>
    </row>
    <row r="28" spans="1:8" ht="15">
      <c r="A28" s="28" t="s">
        <v>137</v>
      </c>
      <c r="B28" s="16">
        <v>512.3</v>
      </c>
      <c r="C28" s="17">
        <v>43478</v>
      </c>
      <c r="D28" s="17">
        <v>43454</v>
      </c>
      <c r="E28" s="17"/>
      <c r="F28" s="17"/>
      <c r="G28" s="1">
        <f t="shared" si="0"/>
        <v>-24</v>
      </c>
      <c r="H28" s="16">
        <f t="shared" si="1"/>
        <v>-12295.199999999999</v>
      </c>
    </row>
    <row r="29" spans="1:8" ht="15">
      <c r="A29" s="28" t="s">
        <v>138</v>
      </c>
      <c r="B29" s="16">
        <v>3635.8</v>
      </c>
      <c r="C29" s="17">
        <v>43478</v>
      </c>
      <c r="D29" s="17">
        <v>43454</v>
      </c>
      <c r="E29" s="17"/>
      <c r="F29" s="17"/>
      <c r="G29" s="1">
        <f t="shared" si="0"/>
        <v>-24</v>
      </c>
      <c r="H29" s="16">
        <f t="shared" si="1"/>
        <v>-87259.20000000001</v>
      </c>
    </row>
    <row r="30" spans="1:8" ht="15">
      <c r="A30" s="28" t="s">
        <v>139</v>
      </c>
      <c r="B30" s="16">
        <v>700</v>
      </c>
      <c r="C30" s="17">
        <v>43478</v>
      </c>
      <c r="D30" s="17">
        <v>43454</v>
      </c>
      <c r="E30" s="17"/>
      <c r="F30" s="17"/>
      <c r="G30" s="1">
        <f t="shared" si="0"/>
        <v>-24</v>
      </c>
      <c r="H30" s="16">
        <f t="shared" si="1"/>
        <v>-16800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2020-06-08T13:38:44Z</dcterms:modified>
  <cp:category/>
  <cp:version/>
  <cp:contentType/>
  <cp:contentStatus/>
</cp:coreProperties>
</file>