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<sst xmlns="http://schemas.openxmlformats.org/spreadsheetml/2006/main" count="155" uniqueCount="130">
  <si>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</si>
  <si>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</si>
  <si>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</si>
  <si>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</si>
  <si>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</si>
  <si>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</si>
  <si>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</si>
  <si>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</si>
  <si>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</si>
  <si>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</si>
  <si>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</si>
  <si>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</si>
  <si>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</si>
  <si>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</si>
  <si>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</si>
  <si>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</si>
  <si>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</si>
  <si>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</si>
  <si>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</si>
  <si>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</si>
  <si>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LICEO SCIENTIFICO STATALE MICHELE GUERRISI</t>
  </si>
  <si>
    <t>89022 CITTANOVA (RC) C/DA   CASCIARI C.F. 82000460806 C.M. RCPS060002</t>
  </si>
  <si>
    <t>FATTPA 1_19 del 21/01/2019</t>
  </si>
  <si>
    <t>FATTPA 2_19 del 21/01/2019</t>
  </si>
  <si>
    <t>V2/602929 del 31/10/2018</t>
  </si>
  <si>
    <t>45 del 13/12/2018</t>
  </si>
  <si>
    <t>FATTPA 38_18 del 27/12/2018</t>
  </si>
  <si>
    <t>3/E del 25/01/2019</t>
  </si>
  <si>
    <t>B-201900040 del 04/01/2019</t>
  </si>
  <si>
    <t>B-201900039 del 04/01/2019</t>
  </si>
  <si>
    <t>1/ PA del 22/01/2019</t>
  </si>
  <si>
    <t>124 del 22/01/2019</t>
  </si>
  <si>
    <t>8719027909 del 01/02/2019</t>
  </si>
  <si>
    <t>8719003659 del 18/01/2019</t>
  </si>
  <si>
    <t>136/CV del 27/11/2018</t>
  </si>
  <si>
    <t>1743 -PA del 30/11/2018</t>
  </si>
  <si>
    <t>1938 -PA del 31/12/2018</t>
  </si>
  <si>
    <t>115 -PA del 31/01/2019</t>
  </si>
  <si>
    <t>FATTPA 6_19 del 18/02/2019</t>
  </si>
  <si>
    <t>55/P.A. del 03/09/2018</t>
  </si>
  <si>
    <t>1/PA del 07/01/2019</t>
  </si>
  <si>
    <t>117 PA/2018 del 28/12/2018</t>
  </si>
  <si>
    <t>FATTPA 8_19 del 22/02/2019</t>
  </si>
  <si>
    <t>FATTPA 9_19 del 22/02/2019</t>
  </si>
  <si>
    <t>FATTPA 7_19 del 21/02/2019</t>
  </si>
  <si>
    <t>41/P.A. del 20/06/2018</t>
  </si>
  <si>
    <t>129 del 14/03/2019</t>
  </si>
  <si>
    <t>128 del 13/03/2019</t>
  </si>
  <si>
    <t>FATTPA 10_19 del 15/03/2019</t>
  </si>
  <si>
    <t>FATTPA 11_19 del 19/03/2019</t>
  </si>
  <si>
    <t>1/PA del 02/01/2019</t>
  </si>
  <si>
    <t>299 -PA del 28/02/2019</t>
  </si>
  <si>
    <t>B-201900145 del 04/03/2019</t>
  </si>
  <si>
    <t>B-201900144 del 04/03/2019</t>
  </si>
  <si>
    <t>FATTPA 12_19 del 03/04/2019</t>
  </si>
  <si>
    <t>136 del 03/04/2019</t>
  </si>
  <si>
    <t>FATTPA 13_19 del 04/04/2019</t>
  </si>
  <si>
    <t>2019SFE12 del 07/03/2019</t>
  </si>
  <si>
    <t>359/E del 25/03/2019</t>
  </si>
  <si>
    <t>32P del 27/03/2019</t>
  </si>
  <si>
    <t>FATTPA 7_19 del 25/03/2019</t>
  </si>
  <si>
    <t>478 -PA del 31/03/2019</t>
  </si>
  <si>
    <t>26P del 27/03/2019</t>
  </si>
  <si>
    <t>64/P7 del 15/03/2019</t>
  </si>
  <si>
    <t>65/P7 del 15/03/2019</t>
  </si>
  <si>
    <t>7/PA del 30/03/2019</t>
  </si>
  <si>
    <t>V2/526474 del 21/03/2019</t>
  </si>
  <si>
    <t>8719099611 del 01/04/2019</t>
  </si>
  <si>
    <t>V2/520782 del 28/02/2019</t>
  </si>
  <si>
    <t>V2/520783 del 28/02/2019</t>
  </si>
  <si>
    <t>V2/520784 del 28/02/2019</t>
  </si>
  <si>
    <t>V2/520785 del 28/02/2019</t>
  </si>
  <si>
    <t>6/P del 21/03/2019</t>
  </si>
  <si>
    <t>33/2019PA del 08/04/2019</t>
  </si>
  <si>
    <t>49 del 02/04/2019</t>
  </si>
  <si>
    <t>57 del 18/04/2019</t>
  </si>
  <si>
    <t>682 -PA del 30/04/2019</t>
  </si>
  <si>
    <t>B-201900257 del 03/05/2019</t>
  </si>
  <si>
    <t>B-201900258 del 03/05/2019</t>
  </si>
  <si>
    <t>8719138292 del 07/05/2019</t>
  </si>
  <si>
    <t>38 del 12/03/2019</t>
  </si>
  <si>
    <t>2/PA del 25/01/2019</t>
  </si>
  <si>
    <t>246 / A del 08/03/2019</t>
  </si>
  <si>
    <t>32 del 28/02/2019</t>
  </si>
  <si>
    <t>24/2019PA del 15/03/2019</t>
  </si>
  <si>
    <t>6/44 del 08/05/2019</t>
  </si>
  <si>
    <t>6/43 del 08/05/2019</t>
  </si>
  <si>
    <t>593/E del 25/04/2019</t>
  </si>
  <si>
    <t>187/E del 25/02/2019</t>
  </si>
  <si>
    <t>FATTPA 14_19 del 09/05/2019</t>
  </si>
  <si>
    <t>6/80 del 31/05/2019</t>
  </si>
  <si>
    <t>6/87 del 05/06/2019</t>
  </si>
  <si>
    <t>FT_PA1/T del 06/03/2019</t>
  </si>
  <si>
    <t>754/E del 25/05/2019</t>
  </si>
  <si>
    <t>164/E del 04/06/2019</t>
  </si>
  <si>
    <t>8719180712 del 05/06/2019</t>
  </si>
  <si>
    <t>V2/547779 del 20/05/2019</t>
  </si>
  <si>
    <t>886 -PA del 31/05/2019</t>
  </si>
  <si>
    <t>31 del 28/02/2019</t>
  </si>
  <si>
    <t>288 del 13/06/2019</t>
  </si>
  <si>
    <t>80 del 17/05/2019</t>
  </si>
  <si>
    <t>1/2019PA del 10/06/2019</t>
  </si>
  <si>
    <t>918/E del 25/06/2019</t>
  </si>
  <si>
    <t>7/PA del 28/06/2019</t>
  </si>
  <si>
    <t>1104 -PA del 30/06/2019</t>
  </si>
  <si>
    <t>FATTPA 20_19 del 17/09/2019</t>
  </si>
  <si>
    <t>FATTPA 19_19 del 12/09/2019</t>
  </si>
  <si>
    <t>125 del 24/06/2019</t>
  </si>
  <si>
    <t>126 del 24/06/2019</t>
  </si>
  <si>
    <t>127 del 24/06/2019</t>
  </si>
  <si>
    <t>128 del 24/06/2019</t>
  </si>
  <si>
    <t>129 del 24/06/2019</t>
  </si>
  <si>
    <t>B-201900469 del 03/09/2019</t>
  </si>
  <si>
    <t>B-201900470 del 03/09/2019</t>
  </si>
  <si>
    <t>FATTPA 21_19 del 05/10/2019</t>
  </si>
  <si>
    <t>000000001838 del 12/09/2019</t>
  </si>
  <si>
    <t>2/131 del 13/09/2019</t>
  </si>
  <si>
    <t>FATTPA 22_19 del 17/10/2019</t>
  </si>
  <si>
    <t>1494/E del 25/09/2019</t>
  </si>
  <si>
    <t>300/E del 11/10/2019</t>
  </si>
  <si>
    <t>1721 -PA del 31/10/2019</t>
  </si>
  <si>
    <t>1700/E del 25/10/2019</t>
  </si>
  <si>
    <t>8719328657 del 31/10/2019</t>
  </si>
  <si>
    <t>178 del 29/10/2019</t>
  </si>
  <si>
    <t>72/2018PA del 17/07/2018</t>
  </si>
  <si>
    <t>B-201900571 del 04/11/2019</t>
  </si>
  <si>
    <t>B-201900570 del 04/11/2019</t>
  </si>
  <si>
    <t>157 del 14/10/2019</t>
  </si>
  <si>
    <t>156 del 14/10/2019</t>
  </si>
  <si>
    <t>1/2 del 08/11/2019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</si>
</sst>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[$-410]dddd\ d\ mmmm\ yyyy"/>
    <numFmt numFmtId="172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E10" sqref="E10:F10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2019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43</v>
      </c>
      <c r="B10" s="37"/>
      <c r="C10" s="50">
        <f>SUM(C16:D19)</f>
        <v>67723.47999999998</v>
      </c>
      <c r="D10" s="37"/>
      <c r="E10" s="38">
        <v>23.49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/>
      <c r="C16" s="51"/>
      <c r="D16" s="52"/>
      <c r="E16" s="51"/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43</v>
      </c>
      <c r="C17" s="51">
        <f>'Trimestre 2'!B1</f>
        <v>67723.47999999998</v>
      </c>
      <c r="D17" s="52"/>
      <c r="E17" s="51">
        <f>'Trimestre 2'!G1</f>
        <v>23.49034913740405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/>
      <c r="C18" s="51"/>
      <c r="D18" s="52"/>
      <c r="E18" s="51"/>
      <c r="F18" s="53"/>
    </row>
    <row r="19" spans="1:6" ht="21.75" customHeight="1" thickBot="1">
      <c r="A19" s="24" t="s">
        <v>18</v>
      </c>
      <c r="B19" s="25"/>
      <c r="C19" s="47"/>
      <c r="D19" s="49"/>
      <c r="E19" s="47"/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171572.19999999998</v>
      </c>
      <c r="C1">
        <f>COUNTA(A4:A203)</f>
        <v>28</v>
      </c>
      <c r="G1" s="20">
        <f>IF(B1&lt;&gt;0,H1/B1,0)</f>
        <v>7.142165630562527</v>
      </c>
      <c r="H1" s="19">
        <f>SUM(H4:H195)</f>
        <v>1225397.0699999998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2380</v>
      </c>
      <c r="C4" s="17">
        <v>43523</v>
      </c>
      <c r="D4" s="17">
        <v>43496</v>
      </c>
      <c r="E4" s="17"/>
      <c r="F4" s="17"/>
      <c r="G4" s="1">
        <f>D4-C4-(F4-E4)</f>
        <v>-27</v>
      </c>
      <c r="H4" s="16">
        <f>B4*G4</f>
        <v>-64260</v>
      </c>
    </row>
    <row r="5" spans="1:8" ht="15">
      <c r="A5" s="28" t="s">
        <v>23</v>
      </c>
      <c r="B5" s="16">
        <v>1372.53</v>
      </c>
      <c r="C5" s="17">
        <v>43526</v>
      </c>
      <c r="D5" s="17">
        <v>43496</v>
      </c>
      <c r="E5" s="17"/>
      <c r="F5" s="17"/>
      <c r="G5" s="1">
        <f aca="true" t="shared" si="0" ref="G5:G68">D5-C5-(F5-E5)</f>
        <v>-30</v>
      </c>
      <c r="H5" s="16">
        <f aca="true" t="shared" si="1" ref="H5:H68">B5*G5</f>
        <v>-41175.9</v>
      </c>
    </row>
    <row r="6" spans="1:8" ht="15">
      <c r="A6" s="28" t="s">
        <v>24</v>
      </c>
      <c r="B6" s="16">
        <v>673.2</v>
      </c>
      <c r="C6" s="17">
        <v>43439</v>
      </c>
      <c r="D6" s="17">
        <v>43517</v>
      </c>
      <c r="E6" s="17"/>
      <c r="F6" s="17"/>
      <c r="G6" s="1">
        <f t="shared" si="0"/>
        <v>78</v>
      </c>
      <c r="H6" s="16">
        <f t="shared" si="1"/>
        <v>52509.600000000006</v>
      </c>
    </row>
    <row r="7" spans="1:8" ht="15">
      <c r="A7" s="28" t="s">
        <v>25</v>
      </c>
      <c r="B7" s="16">
        <v>170.95</v>
      </c>
      <c r="C7" s="17">
        <v>43497</v>
      </c>
      <c r="D7" s="17">
        <v>43517</v>
      </c>
      <c r="E7" s="17"/>
      <c r="F7" s="17"/>
      <c r="G7" s="1">
        <f t="shared" si="0"/>
        <v>20</v>
      </c>
      <c r="H7" s="16">
        <f t="shared" si="1"/>
        <v>3419</v>
      </c>
    </row>
    <row r="8" spans="1:8" ht="15">
      <c r="A8" s="28" t="s">
        <v>26</v>
      </c>
      <c r="B8" s="16">
        <v>250</v>
      </c>
      <c r="C8" s="17">
        <v>43497</v>
      </c>
      <c r="D8" s="17">
        <v>43517</v>
      </c>
      <c r="E8" s="17"/>
      <c r="F8" s="17"/>
      <c r="G8" s="1">
        <f t="shared" si="0"/>
        <v>20</v>
      </c>
      <c r="H8" s="16">
        <f t="shared" si="1"/>
        <v>5000</v>
      </c>
    </row>
    <row r="9" spans="1:8" ht="15">
      <c r="A9" s="28" t="s">
        <v>27</v>
      </c>
      <c r="B9" s="16">
        <v>250</v>
      </c>
      <c r="C9" s="17">
        <v>43533</v>
      </c>
      <c r="D9" s="17">
        <v>43517</v>
      </c>
      <c r="E9" s="17"/>
      <c r="F9" s="17"/>
      <c r="G9" s="1">
        <f t="shared" si="0"/>
        <v>-16</v>
      </c>
      <c r="H9" s="16">
        <f t="shared" si="1"/>
        <v>-4000</v>
      </c>
    </row>
    <row r="10" spans="1:8" ht="15">
      <c r="A10" s="28" t="s">
        <v>28</v>
      </c>
      <c r="B10" s="16">
        <v>77.9</v>
      </c>
      <c r="C10" s="17">
        <v>43525</v>
      </c>
      <c r="D10" s="17">
        <v>43517</v>
      </c>
      <c r="E10" s="17"/>
      <c r="F10" s="17"/>
      <c r="G10" s="1">
        <f t="shared" si="0"/>
        <v>-8</v>
      </c>
      <c r="H10" s="16">
        <f t="shared" si="1"/>
        <v>-623.2</v>
      </c>
    </row>
    <row r="11" spans="1:8" ht="15">
      <c r="A11" s="28" t="s">
        <v>29</v>
      </c>
      <c r="B11" s="16">
        <v>313.3</v>
      </c>
      <c r="C11" s="17">
        <v>43525</v>
      </c>
      <c r="D11" s="17">
        <v>43517</v>
      </c>
      <c r="E11" s="17"/>
      <c r="F11" s="17"/>
      <c r="G11" s="1">
        <f t="shared" si="0"/>
        <v>-8</v>
      </c>
      <c r="H11" s="16">
        <f t="shared" si="1"/>
        <v>-2506.4</v>
      </c>
    </row>
    <row r="12" spans="1:8" ht="15">
      <c r="A12" s="28" t="s">
        <v>30</v>
      </c>
      <c r="B12" s="16">
        <v>636.36</v>
      </c>
      <c r="C12" s="17">
        <v>43533</v>
      </c>
      <c r="D12" s="17">
        <v>43517</v>
      </c>
      <c r="E12" s="17"/>
      <c r="F12" s="17"/>
      <c r="G12" s="1">
        <f t="shared" si="0"/>
        <v>-16</v>
      </c>
      <c r="H12" s="16">
        <f t="shared" si="1"/>
        <v>-10181.76</v>
      </c>
    </row>
    <row r="13" spans="1:8" ht="15">
      <c r="A13" s="28" t="s">
        <v>31</v>
      </c>
      <c r="B13" s="16">
        <v>38599.4</v>
      </c>
      <c r="C13" s="17">
        <v>43533</v>
      </c>
      <c r="D13" s="17">
        <v>43517</v>
      </c>
      <c r="E13" s="17"/>
      <c r="F13" s="17"/>
      <c r="G13" s="1">
        <f t="shared" si="0"/>
        <v>-16</v>
      </c>
      <c r="H13" s="16">
        <f t="shared" si="1"/>
        <v>-617590.4</v>
      </c>
    </row>
    <row r="14" spans="1:8" ht="15">
      <c r="A14" s="28" t="s">
        <v>32</v>
      </c>
      <c r="B14" s="16">
        <v>17.03</v>
      </c>
      <c r="C14" s="17">
        <v>43533</v>
      </c>
      <c r="D14" s="17">
        <v>43517</v>
      </c>
      <c r="E14" s="17"/>
      <c r="F14" s="17"/>
      <c r="G14" s="1">
        <f t="shared" si="0"/>
        <v>-16</v>
      </c>
      <c r="H14" s="16">
        <f t="shared" si="1"/>
        <v>-272.48</v>
      </c>
    </row>
    <row r="15" spans="1:8" ht="15">
      <c r="A15" s="28" t="s">
        <v>33</v>
      </c>
      <c r="B15" s="16">
        <v>39.1</v>
      </c>
      <c r="C15" s="17">
        <v>43525</v>
      </c>
      <c r="D15" s="17">
        <v>43517</v>
      </c>
      <c r="E15" s="17"/>
      <c r="F15" s="17"/>
      <c r="G15" s="1">
        <f t="shared" si="0"/>
        <v>-8</v>
      </c>
      <c r="H15" s="16">
        <f t="shared" si="1"/>
        <v>-312.8</v>
      </c>
    </row>
    <row r="16" spans="1:8" ht="15">
      <c r="A16" s="28" t="s">
        <v>34</v>
      </c>
      <c r="B16" s="16">
        <v>38106</v>
      </c>
      <c r="C16" s="17">
        <v>43478</v>
      </c>
      <c r="D16" s="17">
        <v>43517</v>
      </c>
      <c r="E16" s="17"/>
      <c r="F16" s="17"/>
      <c r="G16" s="1">
        <f t="shared" si="0"/>
        <v>39</v>
      </c>
      <c r="H16" s="16">
        <f t="shared" si="1"/>
        <v>1486134</v>
      </c>
    </row>
    <row r="17" spans="1:8" ht="15">
      <c r="A17" s="28" t="s">
        <v>35</v>
      </c>
      <c r="B17" s="16">
        <v>4038.87</v>
      </c>
      <c r="C17" s="17">
        <v>43478</v>
      </c>
      <c r="D17" s="17">
        <v>43521</v>
      </c>
      <c r="E17" s="17"/>
      <c r="F17" s="17"/>
      <c r="G17" s="1">
        <f t="shared" si="0"/>
        <v>43</v>
      </c>
      <c r="H17" s="16">
        <f t="shared" si="1"/>
        <v>173671.41</v>
      </c>
    </row>
    <row r="18" spans="1:8" ht="15">
      <c r="A18" s="28" t="s">
        <v>36</v>
      </c>
      <c r="B18" s="16">
        <v>4038.87</v>
      </c>
      <c r="C18" s="17">
        <v>43497</v>
      </c>
      <c r="D18" s="17">
        <v>43521</v>
      </c>
      <c r="E18" s="17"/>
      <c r="F18" s="17"/>
      <c r="G18" s="1">
        <f t="shared" si="0"/>
        <v>24</v>
      </c>
      <c r="H18" s="16">
        <f t="shared" si="1"/>
        <v>96932.88</v>
      </c>
    </row>
    <row r="19" spans="1:8" ht="15">
      <c r="A19" s="28" t="s">
        <v>37</v>
      </c>
      <c r="B19" s="16">
        <v>4038.87</v>
      </c>
      <c r="C19" s="17">
        <v>43533</v>
      </c>
      <c r="D19" s="17">
        <v>43521</v>
      </c>
      <c r="E19" s="17"/>
      <c r="F19" s="17"/>
      <c r="G19" s="1">
        <f t="shared" si="0"/>
        <v>-12</v>
      </c>
      <c r="H19" s="16">
        <f t="shared" si="1"/>
        <v>-48466.44</v>
      </c>
    </row>
    <row r="20" spans="1:8" ht="15">
      <c r="A20" s="28" t="s">
        <v>38</v>
      </c>
      <c r="B20" s="16">
        <v>1976.61</v>
      </c>
      <c r="C20" s="17">
        <v>43547</v>
      </c>
      <c r="D20" s="17">
        <v>43521</v>
      </c>
      <c r="E20" s="17"/>
      <c r="F20" s="17"/>
      <c r="G20" s="1">
        <f t="shared" si="0"/>
        <v>-26</v>
      </c>
      <c r="H20" s="16">
        <f t="shared" si="1"/>
        <v>-51391.86</v>
      </c>
    </row>
    <row r="21" spans="1:8" ht="15">
      <c r="A21" s="28" t="s">
        <v>39</v>
      </c>
      <c r="B21" s="16">
        <v>60</v>
      </c>
      <c r="C21" s="17">
        <v>43380</v>
      </c>
      <c r="D21" s="17">
        <v>43516</v>
      </c>
      <c r="E21" s="17"/>
      <c r="F21" s="17"/>
      <c r="G21" s="1">
        <f t="shared" si="0"/>
        <v>136</v>
      </c>
      <c r="H21" s="16">
        <f t="shared" si="1"/>
        <v>8160</v>
      </c>
    </row>
    <row r="22" spans="1:8" ht="15">
      <c r="A22" s="28" t="s">
        <v>40</v>
      </c>
      <c r="B22" s="16">
        <v>790</v>
      </c>
      <c r="C22" s="17">
        <v>43525</v>
      </c>
      <c r="D22" s="17">
        <v>43516</v>
      </c>
      <c r="E22" s="17"/>
      <c r="F22" s="17"/>
      <c r="G22" s="1">
        <f t="shared" si="0"/>
        <v>-9</v>
      </c>
      <c r="H22" s="16">
        <f t="shared" si="1"/>
        <v>-7110</v>
      </c>
    </row>
    <row r="23" spans="1:8" ht="15">
      <c r="A23" s="28" t="s">
        <v>41</v>
      </c>
      <c r="B23" s="16">
        <v>47830</v>
      </c>
      <c r="C23" s="17">
        <v>43497</v>
      </c>
      <c r="D23" s="17">
        <v>43516</v>
      </c>
      <c r="E23" s="17"/>
      <c r="F23" s="17"/>
      <c r="G23" s="1">
        <f t="shared" si="0"/>
        <v>19</v>
      </c>
      <c r="H23" s="16">
        <f t="shared" si="1"/>
        <v>908770</v>
      </c>
    </row>
    <row r="24" spans="1:8" ht="15">
      <c r="A24" s="28" t="s">
        <v>42</v>
      </c>
      <c r="B24" s="16">
        <v>306.46</v>
      </c>
      <c r="C24" s="17">
        <v>43549</v>
      </c>
      <c r="D24" s="17">
        <v>43516</v>
      </c>
      <c r="E24" s="17"/>
      <c r="F24" s="17"/>
      <c r="G24" s="1">
        <f t="shared" si="0"/>
        <v>-33</v>
      </c>
      <c r="H24" s="16">
        <f t="shared" si="1"/>
        <v>-10113.179999999998</v>
      </c>
    </row>
    <row r="25" spans="1:8" ht="15">
      <c r="A25" s="28" t="s">
        <v>43</v>
      </c>
      <c r="B25" s="16">
        <v>4601.44</v>
      </c>
      <c r="C25" s="17">
        <v>43549</v>
      </c>
      <c r="D25" s="17">
        <v>43516</v>
      </c>
      <c r="E25" s="17"/>
      <c r="F25" s="17"/>
      <c r="G25" s="1">
        <f t="shared" si="0"/>
        <v>-33</v>
      </c>
      <c r="H25" s="16">
        <f t="shared" si="1"/>
        <v>-151847.52</v>
      </c>
    </row>
    <row r="26" spans="1:8" ht="15">
      <c r="A26" s="28" t="s">
        <v>44</v>
      </c>
      <c r="B26" s="16">
        <v>304.55</v>
      </c>
      <c r="C26" s="17">
        <v>43548</v>
      </c>
      <c r="D26" s="17">
        <v>43516</v>
      </c>
      <c r="E26" s="17"/>
      <c r="F26" s="17"/>
      <c r="G26" s="1">
        <f t="shared" si="0"/>
        <v>-32</v>
      </c>
      <c r="H26" s="16">
        <f t="shared" si="1"/>
        <v>-9745.6</v>
      </c>
    </row>
    <row r="27" spans="1:8" ht="15">
      <c r="A27" s="28" t="s">
        <v>45</v>
      </c>
      <c r="B27" s="16">
        <v>120</v>
      </c>
      <c r="C27" s="17">
        <v>43284</v>
      </c>
      <c r="D27" s="17">
        <v>43516</v>
      </c>
      <c r="E27" s="17"/>
      <c r="F27" s="17"/>
      <c r="G27" s="1">
        <f t="shared" si="0"/>
        <v>232</v>
      </c>
      <c r="H27" s="16">
        <f t="shared" si="1"/>
        <v>27840</v>
      </c>
    </row>
    <row r="28" spans="1:8" ht="15">
      <c r="A28" s="28" t="s">
        <v>46</v>
      </c>
      <c r="B28" s="16">
        <v>16542.6</v>
      </c>
      <c r="C28" s="17">
        <v>43569</v>
      </c>
      <c r="D28" s="17">
        <v>43545</v>
      </c>
      <c r="E28" s="17"/>
      <c r="F28" s="17"/>
      <c r="G28" s="1">
        <f t="shared" si="0"/>
        <v>-24</v>
      </c>
      <c r="H28" s="16">
        <f t="shared" si="1"/>
        <v>-397022.39999999997</v>
      </c>
    </row>
    <row r="29" spans="1:8" ht="15">
      <c r="A29" s="28" t="s">
        <v>47</v>
      </c>
      <c r="B29" s="16">
        <v>2384</v>
      </c>
      <c r="C29" s="17">
        <v>43575</v>
      </c>
      <c r="D29" s="17">
        <v>43545</v>
      </c>
      <c r="E29" s="17"/>
      <c r="F29" s="17"/>
      <c r="G29" s="1">
        <f t="shared" si="0"/>
        <v>-30</v>
      </c>
      <c r="H29" s="16">
        <f t="shared" si="1"/>
        <v>-71520</v>
      </c>
    </row>
    <row r="30" spans="1:8" ht="15">
      <c r="A30" s="28" t="s">
        <v>48</v>
      </c>
      <c r="B30" s="16">
        <v>241.64</v>
      </c>
      <c r="C30" s="17">
        <v>43572</v>
      </c>
      <c r="D30" s="17">
        <v>43545</v>
      </c>
      <c r="E30" s="17"/>
      <c r="F30" s="17"/>
      <c r="G30" s="1">
        <f t="shared" si="0"/>
        <v>-27</v>
      </c>
      <c r="H30" s="16">
        <f t="shared" si="1"/>
        <v>-6524.28</v>
      </c>
    </row>
    <row r="31" spans="1:8" ht="15">
      <c r="A31" s="28" t="s">
        <v>49</v>
      </c>
      <c r="B31" s="16">
        <v>1412.52</v>
      </c>
      <c r="C31" s="17">
        <v>43575</v>
      </c>
      <c r="D31" s="17">
        <v>43545</v>
      </c>
      <c r="E31" s="17"/>
      <c r="F31" s="17"/>
      <c r="G31" s="1">
        <f t="shared" si="0"/>
        <v>-30</v>
      </c>
      <c r="H31" s="16">
        <f t="shared" si="1"/>
        <v>-42375.6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67723.47999999998</v>
      </c>
      <c r="C1">
        <f>COUNTA(A4:A203)</f>
        <v>43</v>
      </c>
      <c r="G1" s="20">
        <f>IF(B1&lt;&gt;0,H1/B1,0)</f>
        <v>23.49034913740405</v>
      </c>
      <c r="H1" s="19">
        <f>SUM(H4:H195)</f>
        <v>1590848.19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50</v>
      </c>
      <c r="B4" s="16">
        <v>18990</v>
      </c>
      <c r="C4" s="17">
        <v>43539</v>
      </c>
      <c r="D4" s="17">
        <v>43559</v>
      </c>
      <c r="E4" s="17"/>
      <c r="F4" s="17"/>
      <c r="G4" s="1">
        <f>D4-C4-(F4-E4)</f>
        <v>20</v>
      </c>
      <c r="H4" s="16">
        <f>B4*G4</f>
        <v>379800</v>
      </c>
    </row>
    <row r="5" spans="1:8" ht="15">
      <c r="A5" s="28" t="s">
        <v>51</v>
      </c>
      <c r="B5" s="16">
        <v>4038.87</v>
      </c>
      <c r="C5" s="17">
        <v>43572</v>
      </c>
      <c r="D5" s="17">
        <v>43559</v>
      </c>
      <c r="E5" s="17"/>
      <c r="F5" s="17"/>
      <c r="G5" s="1">
        <f aca="true" t="shared" si="0" ref="G5:G68">D5-C5-(F5-E5)</f>
        <v>-13</v>
      </c>
      <c r="H5" s="16">
        <f aca="true" t="shared" si="1" ref="H5:H68">B5*G5</f>
        <v>-52505.31</v>
      </c>
    </row>
    <row r="6" spans="1:8" ht="15">
      <c r="A6" s="28" t="s">
        <v>52</v>
      </c>
      <c r="B6" s="16">
        <v>77.9</v>
      </c>
      <c r="C6" s="17">
        <v>43572</v>
      </c>
      <c r="D6" s="17">
        <v>43559</v>
      </c>
      <c r="E6" s="17"/>
      <c r="F6" s="17"/>
      <c r="G6" s="1">
        <f t="shared" si="0"/>
        <v>-13</v>
      </c>
      <c r="H6" s="16">
        <f t="shared" si="1"/>
        <v>-1012.7</v>
      </c>
    </row>
    <row r="7" spans="1:8" ht="15">
      <c r="A7" s="28" t="s">
        <v>53</v>
      </c>
      <c r="B7" s="16">
        <v>313.3</v>
      </c>
      <c r="C7" s="17">
        <v>43572</v>
      </c>
      <c r="D7" s="17">
        <v>43559</v>
      </c>
      <c r="E7" s="17"/>
      <c r="F7" s="17"/>
      <c r="G7" s="1">
        <f t="shared" si="0"/>
        <v>-13</v>
      </c>
      <c r="H7" s="16">
        <f t="shared" si="1"/>
        <v>-4072.9</v>
      </c>
    </row>
    <row r="8" spans="1:8" ht="15">
      <c r="A8" s="28" t="s">
        <v>54</v>
      </c>
      <c r="B8" s="16">
        <v>2108.22</v>
      </c>
      <c r="C8" s="17">
        <v>43589</v>
      </c>
      <c r="D8" s="17">
        <v>43560</v>
      </c>
      <c r="E8" s="17"/>
      <c r="F8" s="17"/>
      <c r="G8" s="1">
        <f t="shared" si="0"/>
        <v>-29</v>
      </c>
      <c r="H8" s="16">
        <f t="shared" si="1"/>
        <v>-61138.38</v>
      </c>
    </row>
    <row r="9" spans="1:8" ht="15">
      <c r="A9" s="28" t="s">
        <v>55</v>
      </c>
      <c r="B9" s="16">
        <v>850</v>
      </c>
      <c r="C9" s="17">
        <v>43589</v>
      </c>
      <c r="D9" s="17">
        <v>43560</v>
      </c>
      <c r="E9" s="17"/>
      <c r="F9" s="17"/>
      <c r="G9" s="1">
        <f t="shared" si="0"/>
        <v>-29</v>
      </c>
      <c r="H9" s="16">
        <f t="shared" si="1"/>
        <v>-24650</v>
      </c>
    </row>
    <row r="10" spans="1:8" ht="15">
      <c r="A10" s="28" t="s">
        <v>56</v>
      </c>
      <c r="B10" s="16">
        <v>418.6</v>
      </c>
      <c r="C10" s="17">
        <v>43602</v>
      </c>
      <c r="D10" s="17">
        <v>43579</v>
      </c>
      <c r="E10" s="17"/>
      <c r="F10" s="17"/>
      <c r="G10" s="1">
        <f t="shared" si="0"/>
        <v>-23</v>
      </c>
      <c r="H10" s="16">
        <f t="shared" si="1"/>
        <v>-9627.800000000001</v>
      </c>
    </row>
    <row r="11" spans="1:8" ht="15">
      <c r="A11" s="28" t="s">
        <v>57</v>
      </c>
      <c r="B11" s="16">
        <v>1000</v>
      </c>
      <c r="C11" s="17">
        <v>43582</v>
      </c>
      <c r="D11" s="17">
        <v>43728</v>
      </c>
      <c r="E11" s="17"/>
      <c r="F11" s="17"/>
      <c r="G11" s="1">
        <f t="shared" si="0"/>
        <v>146</v>
      </c>
      <c r="H11" s="16">
        <f t="shared" si="1"/>
        <v>146000</v>
      </c>
    </row>
    <row r="12" spans="1:8" ht="15">
      <c r="A12" s="28" t="s">
        <v>58</v>
      </c>
      <c r="B12" s="16">
        <v>250</v>
      </c>
      <c r="C12" s="17">
        <v>43582</v>
      </c>
      <c r="D12" s="17">
        <v>43728</v>
      </c>
      <c r="E12" s="17"/>
      <c r="F12" s="17"/>
      <c r="G12" s="1">
        <f t="shared" si="0"/>
        <v>146</v>
      </c>
      <c r="H12" s="16">
        <f t="shared" si="1"/>
        <v>36500</v>
      </c>
    </row>
    <row r="13" spans="1:8" ht="15">
      <c r="A13" s="28" t="s">
        <v>59</v>
      </c>
      <c r="B13" s="16">
        <v>149</v>
      </c>
      <c r="C13" s="17">
        <v>43582</v>
      </c>
      <c r="D13" s="17">
        <v>43728</v>
      </c>
      <c r="E13" s="17"/>
      <c r="F13" s="17"/>
      <c r="G13" s="1">
        <f t="shared" si="0"/>
        <v>146</v>
      </c>
      <c r="H13" s="16">
        <f t="shared" si="1"/>
        <v>21754</v>
      </c>
    </row>
    <row r="14" spans="1:8" ht="15">
      <c r="A14" s="28" t="s">
        <v>60</v>
      </c>
      <c r="B14" s="16">
        <v>250</v>
      </c>
      <c r="C14" s="17">
        <v>43589</v>
      </c>
      <c r="D14" s="17">
        <v>43728</v>
      </c>
      <c r="E14" s="17"/>
      <c r="F14" s="17"/>
      <c r="G14" s="1">
        <f t="shared" si="0"/>
        <v>139</v>
      </c>
      <c r="H14" s="16">
        <f t="shared" si="1"/>
        <v>34750</v>
      </c>
    </row>
    <row r="15" spans="1:8" ht="15">
      <c r="A15" s="28" t="s">
        <v>61</v>
      </c>
      <c r="B15" s="16">
        <v>4038.87</v>
      </c>
      <c r="C15" s="17">
        <v>43588</v>
      </c>
      <c r="D15" s="17">
        <v>43728</v>
      </c>
      <c r="E15" s="17"/>
      <c r="F15" s="17"/>
      <c r="G15" s="1">
        <f t="shared" si="0"/>
        <v>140</v>
      </c>
      <c r="H15" s="16">
        <f t="shared" si="1"/>
        <v>565441.7999999999</v>
      </c>
    </row>
    <row r="16" spans="1:8" ht="15">
      <c r="A16" s="28" t="s">
        <v>62</v>
      </c>
      <c r="B16" s="16">
        <v>174</v>
      </c>
      <c r="C16" s="17">
        <v>43582</v>
      </c>
      <c r="D16" s="17">
        <v>43728</v>
      </c>
      <c r="E16" s="17"/>
      <c r="F16" s="17"/>
      <c r="G16" s="1">
        <f t="shared" si="0"/>
        <v>146</v>
      </c>
      <c r="H16" s="16">
        <f t="shared" si="1"/>
        <v>25404</v>
      </c>
    </row>
    <row r="17" spans="1:8" ht="15">
      <c r="A17" s="28" t="s">
        <v>63</v>
      </c>
      <c r="B17" s="16">
        <v>1947.75</v>
      </c>
      <c r="C17" s="17">
        <v>43572</v>
      </c>
      <c r="D17" s="17">
        <v>43728</v>
      </c>
      <c r="E17" s="17"/>
      <c r="F17" s="17"/>
      <c r="G17" s="1">
        <f t="shared" si="0"/>
        <v>156</v>
      </c>
      <c r="H17" s="16">
        <f t="shared" si="1"/>
        <v>303849</v>
      </c>
    </row>
    <row r="18" spans="1:8" ht="15">
      <c r="A18" s="28" t="s">
        <v>64</v>
      </c>
      <c r="B18" s="16">
        <v>1947.75</v>
      </c>
      <c r="C18" s="17">
        <v>43572</v>
      </c>
      <c r="D18" s="17">
        <v>43728</v>
      </c>
      <c r="E18" s="17"/>
      <c r="F18" s="17"/>
      <c r="G18" s="1">
        <f t="shared" si="0"/>
        <v>156</v>
      </c>
      <c r="H18" s="16">
        <f t="shared" si="1"/>
        <v>303849</v>
      </c>
    </row>
    <row r="19" spans="1:8" ht="15">
      <c r="A19" s="28" t="s">
        <v>65</v>
      </c>
      <c r="B19" s="16">
        <v>115.43</v>
      </c>
      <c r="C19" s="17">
        <v>43588</v>
      </c>
      <c r="D19" s="17">
        <v>43728</v>
      </c>
      <c r="E19" s="17"/>
      <c r="F19" s="17"/>
      <c r="G19" s="1">
        <f t="shared" si="0"/>
        <v>140</v>
      </c>
      <c r="H19" s="16">
        <f t="shared" si="1"/>
        <v>16160.2</v>
      </c>
    </row>
    <row r="20" spans="1:8" ht="15">
      <c r="A20" s="28" t="s">
        <v>66</v>
      </c>
      <c r="B20" s="16">
        <v>499.7</v>
      </c>
      <c r="C20" s="17">
        <v>43582</v>
      </c>
      <c r="D20" s="17">
        <v>43728</v>
      </c>
      <c r="E20" s="17"/>
      <c r="F20" s="17"/>
      <c r="G20" s="1">
        <f t="shared" si="0"/>
        <v>146</v>
      </c>
      <c r="H20" s="16">
        <f t="shared" si="1"/>
        <v>72956.2</v>
      </c>
    </row>
    <row r="21" spans="1:8" ht="15">
      <c r="A21" s="28" t="s">
        <v>67</v>
      </c>
      <c r="B21" s="16">
        <v>7.13</v>
      </c>
      <c r="C21" s="17">
        <v>43588</v>
      </c>
      <c r="D21" s="17">
        <v>43728</v>
      </c>
      <c r="E21" s="17"/>
      <c r="F21" s="17"/>
      <c r="G21" s="1">
        <f t="shared" si="0"/>
        <v>140</v>
      </c>
      <c r="H21" s="16">
        <f t="shared" si="1"/>
        <v>998.1999999999999</v>
      </c>
    </row>
    <row r="22" spans="1:8" ht="15">
      <c r="A22" s="28" t="s">
        <v>68</v>
      </c>
      <c r="B22" s="16">
        <v>236</v>
      </c>
      <c r="C22" s="17">
        <v>43572</v>
      </c>
      <c r="D22" s="17">
        <v>43609</v>
      </c>
      <c r="E22" s="17"/>
      <c r="F22" s="17"/>
      <c r="G22" s="1">
        <f t="shared" si="0"/>
        <v>37</v>
      </c>
      <c r="H22" s="16">
        <f t="shared" si="1"/>
        <v>8732</v>
      </c>
    </row>
    <row r="23" spans="1:8" ht="15">
      <c r="A23" s="28" t="s">
        <v>69</v>
      </c>
      <c r="B23" s="16">
        <v>236</v>
      </c>
      <c r="C23" s="17">
        <v>43572</v>
      </c>
      <c r="D23" s="17">
        <v>43609</v>
      </c>
      <c r="E23" s="17"/>
      <c r="F23" s="17"/>
      <c r="G23" s="1">
        <f t="shared" si="0"/>
        <v>37</v>
      </c>
      <c r="H23" s="16">
        <f t="shared" si="1"/>
        <v>8732</v>
      </c>
    </row>
    <row r="24" spans="1:8" ht="15">
      <c r="A24" s="28" t="s">
        <v>70</v>
      </c>
      <c r="B24" s="16">
        <v>354</v>
      </c>
      <c r="C24" s="17">
        <v>43572</v>
      </c>
      <c r="D24" s="17">
        <v>43609</v>
      </c>
      <c r="E24" s="17"/>
      <c r="F24" s="17"/>
      <c r="G24" s="1">
        <f t="shared" si="0"/>
        <v>37</v>
      </c>
      <c r="H24" s="16">
        <f t="shared" si="1"/>
        <v>13098</v>
      </c>
    </row>
    <row r="25" spans="1:8" ht="15">
      <c r="A25" s="28" t="s">
        <v>71</v>
      </c>
      <c r="B25" s="16">
        <v>118</v>
      </c>
      <c r="C25" s="17">
        <v>43572</v>
      </c>
      <c r="D25" s="17">
        <v>43609</v>
      </c>
      <c r="E25" s="17"/>
      <c r="F25" s="17"/>
      <c r="G25" s="1">
        <f t="shared" si="0"/>
        <v>37</v>
      </c>
      <c r="H25" s="16">
        <f t="shared" si="1"/>
        <v>4366</v>
      </c>
    </row>
    <row r="26" spans="1:8" ht="15">
      <c r="A26" s="28" t="s">
        <v>72</v>
      </c>
      <c r="B26" s="16">
        <v>46.43</v>
      </c>
      <c r="C26" s="17">
        <v>43588</v>
      </c>
      <c r="D26" s="17">
        <v>43609</v>
      </c>
      <c r="E26" s="17"/>
      <c r="F26" s="17"/>
      <c r="G26" s="1">
        <f t="shared" si="0"/>
        <v>21</v>
      </c>
      <c r="H26" s="16">
        <f t="shared" si="1"/>
        <v>975.03</v>
      </c>
    </row>
    <row r="27" spans="1:8" ht="15">
      <c r="A27" s="28" t="s">
        <v>73</v>
      </c>
      <c r="B27" s="16">
        <v>783</v>
      </c>
      <c r="C27" s="17">
        <v>43614</v>
      </c>
      <c r="D27" s="17">
        <v>43609</v>
      </c>
      <c r="E27" s="17"/>
      <c r="F27" s="17"/>
      <c r="G27" s="1">
        <f t="shared" si="0"/>
        <v>-5</v>
      </c>
      <c r="H27" s="16">
        <f t="shared" si="1"/>
        <v>-3915</v>
      </c>
    </row>
    <row r="28" spans="1:8" ht="15">
      <c r="A28" s="28" t="s">
        <v>74</v>
      </c>
      <c r="B28" s="16">
        <v>245</v>
      </c>
      <c r="C28" s="17">
        <v>43614</v>
      </c>
      <c r="D28" s="17">
        <v>43609</v>
      </c>
      <c r="E28" s="17"/>
      <c r="F28" s="17"/>
      <c r="G28" s="1">
        <f t="shared" si="0"/>
        <v>-5</v>
      </c>
      <c r="H28" s="16">
        <f t="shared" si="1"/>
        <v>-1225</v>
      </c>
    </row>
    <row r="29" spans="1:8" ht="15">
      <c r="A29" s="28" t="s">
        <v>75</v>
      </c>
      <c r="B29" s="16">
        <v>118.03</v>
      </c>
      <c r="C29" s="17">
        <v>43614</v>
      </c>
      <c r="D29" s="17">
        <v>43609</v>
      </c>
      <c r="E29" s="17"/>
      <c r="F29" s="17"/>
      <c r="G29" s="1">
        <f t="shared" si="0"/>
        <v>-5</v>
      </c>
      <c r="H29" s="16">
        <f t="shared" si="1"/>
        <v>-590.15</v>
      </c>
    </row>
    <row r="30" spans="1:8" ht="15">
      <c r="A30" s="28" t="s">
        <v>76</v>
      </c>
      <c r="B30" s="16">
        <v>4038.87</v>
      </c>
      <c r="C30" s="17">
        <v>43624</v>
      </c>
      <c r="D30" s="17">
        <v>43609</v>
      </c>
      <c r="E30" s="17"/>
      <c r="F30" s="17"/>
      <c r="G30" s="1">
        <f t="shared" si="0"/>
        <v>-15</v>
      </c>
      <c r="H30" s="16">
        <f t="shared" si="1"/>
        <v>-60583.049999999996</v>
      </c>
    </row>
    <row r="31" spans="1:8" ht="15">
      <c r="A31" s="28" t="s">
        <v>77</v>
      </c>
      <c r="B31" s="16">
        <v>313.3</v>
      </c>
      <c r="C31" s="17">
        <v>43624</v>
      </c>
      <c r="D31" s="17">
        <v>43609</v>
      </c>
      <c r="E31" s="17"/>
      <c r="F31" s="17"/>
      <c r="G31" s="1">
        <f t="shared" si="0"/>
        <v>-15</v>
      </c>
      <c r="H31" s="16">
        <f t="shared" si="1"/>
        <v>-4699.5</v>
      </c>
    </row>
    <row r="32" spans="1:8" ht="15">
      <c r="A32" s="28" t="s">
        <v>78</v>
      </c>
      <c r="B32" s="16">
        <v>77.9</v>
      </c>
      <c r="C32" s="17">
        <v>43624</v>
      </c>
      <c r="D32" s="17">
        <v>43609</v>
      </c>
      <c r="E32" s="17"/>
      <c r="F32" s="17"/>
      <c r="G32" s="1">
        <f t="shared" si="0"/>
        <v>-15</v>
      </c>
      <c r="H32" s="16">
        <f t="shared" si="1"/>
        <v>-1168.5</v>
      </c>
    </row>
    <row r="33" spans="1:8" ht="15">
      <c r="A33" s="28" t="s">
        <v>79</v>
      </c>
      <c r="B33" s="16">
        <v>14.43</v>
      </c>
      <c r="C33" s="17">
        <v>43628</v>
      </c>
      <c r="D33" s="17">
        <v>43609</v>
      </c>
      <c r="E33" s="17"/>
      <c r="F33" s="17"/>
      <c r="G33" s="1">
        <f t="shared" si="0"/>
        <v>-19</v>
      </c>
      <c r="H33" s="16">
        <f t="shared" si="1"/>
        <v>-274.17</v>
      </c>
    </row>
    <row r="34" spans="1:8" ht="15">
      <c r="A34" s="28" t="s">
        <v>80</v>
      </c>
      <c r="B34" s="16">
        <v>35</v>
      </c>
      <c r="C34" s="17">
        <v>43572</v>
      </c>
      <c r="D34" s="17">
        <v>43609</v>
      </c>
      <c r="E34" s="17"/>
      <c r="F34" s="17"/>
      <c r="G34" s="1">
        <f t="shared" si="0"/>
        <v>37</v>
      </c>
      <c r="H34" s="16">
        <f t="shared" si="1"/>
        <v>1295</v>
      </c>
    </row>
    <row r="35" spans="1:8" ht="15">
      <c r="A35" s="28" t="s">
        <v>81</v>
      </c>
      <c r="B35" s="16">
        <v>467.6</v>
      </c>
      <c r="C35" s="17">
        <v>43533</v>
      </c>
      <c r="D35" s="17">
        <v>43609</v>
      </c>
      <c r="E35" s="17"/>
      <c r="F35" s="17"/>
      <c r="G35" s="1">
        <f t="shared" si="0"/>
        <v>76</v>
      </c>
      <c r="H35" s="16">
        <f t="shared" si="1"/>
        <v>35537.6</v>
      </c>
    </row>
    <row r="36" spans="1:8" ht="15">
      <c r="A36" s="28" t="s">
        <v>82</v>
      </c>
      <c r="B36" s="16">
        <v>3240</v>
      </c>
      <c r="C36" s="17">
        <v>43589</v>
      </c>
      <c r="D36" s="17">
        <v>43609</v>
      </c>
      <c r="E36" s="17"/>
      <c r="F36" s="17"/>
      <c r="G36" s="1">
        <f t="shared" si="0"/>
        <v>20</v>
      </c>
      <c r="H36" s="16">
        <f t="shared" si="1"/>
        <v>64800</v>
      </c>
    </row>
    <row r="37" spans="1:8" ht="15">
      <c r="A37" s="28" t="s">
        <v>83</v>
      </c>
      <c r="B37" s="16">
        <v>355</v>
      </c>
      <c r="C37" s="17">
        <v>43572</v>
      </c>
      <c r="D37" s="17">
        <v>43609</v>
      </c>
      <c r="E37" s="17"/>
      <c r="F37" s="17"/>
      <c r="G37" s="1">
        <f t="shared" si="0"/>
        <v>37</v>
      </c>
      <c r="H37" s="16">
        <f t="shared" si="1"/>
        <v>13135</v>
      </c>
    </row>
    <row r="38" spans="1:8" ht="15">
      <c r="A38" s="28" t="s">
        <v>84</v>
      </c>
      <c r="B38" s="16">
        <v>145.06</v>
      </c>
      <c r="C38" s="17">
        <v>43572</v>
      </c>
      <c r="D38" s="17">
        <v>43609</v>
      </c>
      <c r="E38" s="17"/>
      <c r="F38" s="17"/>
      <c r="G38" s="1">
        <f t="shared" si="0"/>
        <v>37</v>
      </c>
      <c r="H38" s="16">
        <f t="shared" si="1"/>
        <v>5367.22</v>
      </c>
    </row>
    <row r="39" spans="1:8" ht="15">
      <c r="A39" s="28" t="s">
        <v>85</v>
      </c>
      <c r="B39" s="16">
        <v>5843.25</v>
      </c>
      <c r="C39" s="17">
        <v>43598</v>
      </c>
      <c r="D39" s="17">
        <v>43609</v>
      </c>
      <c r="E39" s="17"/>
      <c r="F39" s="17"/>
      <c r="G39" s="1">
        <f t="shared" si="0"/>
        <v>11</v>
      </c>
      <c r="H39" s="16">
        <f t="shared" si="1"/>
        <v>64275.75</v>
      </c>
    </row>
    <row r="40" spans="1:8" ht="15">
      <c r="A40" s="28" t="s">
        <v>86</v>
      </c>
      <c r="B40" s="16">
        <v>5843.25</v>
      </c>
      <c r="C40" s="17">
        <v>43628</v>
      </c>
      <c r="D40" s="17">
        <v>43609</v>
      </c>
      <c r="E40" s="17"/>
      <c r="F40" s="17"/>
      <c r="G40" s="1">
        <f t="shared" si="0"/>
        <v>-19</v>
      </c>
      <c r="H40" s="16">
        <f t="shared" si="1"/>
        <v>-111021.75</v>
      </c>
    </row>
    <row r="41" spans="1:8" ht="15">
      <c r="A41" s="28" t="s">
        <v>87</v>
      </c>
      <c r="B41" s="16">
        <v>250</v>
      </c>
      <c r="C41" s="17">
        <v>43617</v>
      </c>
      <c r="D41" s="17">
        <v>43609</v>
      </c>
      <c r="E41" s="17"/>
      <c r="F41" s="17"/>
      <c r="G41" s="1">
        <f t="shared" si="0"/>
        <v>-8</v>
      </c>
      <c r="H41" s="16">
        <f t="shared" si="1"/>
        <v>-2000</v>
      </c>
    </row>
    <row r="42" spans="1:8" ht="15">
      <c r="A42" s="28" t="s">
        <v>88</v>
      </c>
      <c r="B42" s="16">
        <v>55</v>
      </c>
      <c r="C42" s="17">
        <v>43635</v>
      </c>
      <c r="D42" s="17">
        <v>43609</v>
      </c>
      <c r="E42" s="17"/>
      <c r="F42" s="17"/>
      <c r="G42" s="1">
        <f t="shared" si="0"/>
        <v>-26</v>
      </c>
      <c r="H42" s="16">
        <f t="shared" si="1"/>
        <v>-1430</v>
      </c>
    </row>
    <row r="43" spans="1:8" ht="15">
      <c r="A43" s="28" t="s">
        <v>89</v>
      </c>
      <c r="B43" s="16">
        <v>753.84</v>
      </c>
      <c r="C43" s="17">
        <v>43630</v>
      </c>
      <c r="D43" s="17">
        <v>43615</v>
      </c>
      <c r="E43" s="17"/>
      <c r="F43" s="17"/>
      <c r="G43" s="1">
        <f t="shared" si="0"/>
        <v>-15</v>
      </c>
      <c r="H43" s="16">
        <f t="shared" si="1"/>
        <v>-11307.6</v>
      </c>
    </row>
    <row r="44" spans="1:8" ht="15">
      <c r="A44" s="28" t="s">
        <v>90</v>
      </c>
      <c r="B44" s="16">
        <v>1669.5</v>
      </c>
      <c r="C44" s="17">
        <v>43653</v>
      </c>
      <c r="D44" s="17">
        <v>43626</v>
      </c>
      <c r="E44" s="17"/>
      <c r="F44" s="17"/>
      <c r="G44" s="1">
        <f t="shared" si="0"/>
        <v>-27</v>
      </c>
      <c r="H44" s="16">
        <f t="shared" si="1"/>
        <v>-45076.5</v>
      </c>
    </row>
    <row r="45" spans="1:8" ht="15">
      <c r="A45" s="28" t="s">
        <v>91</v>
      </c>
      <c r="B45" s="16">
        <v>5008.5</v>
      </c>
      <c r="C45" s="17">
        <v>43653</v>
      </c>
      <c r="D45" s="17">
        <v>43626</v>
      </c>
      <c r="E45" s="17"/>
      <c r="F45" s="17"/>
      <c r="G45" s="1">
        <f t="shared" si="0"/>
        <v>-27</v>
      </c>
      <c r="H45" s="16">
        <f t="shared" si="1"/>
        <v>-135229.5</v>
      </c>
    </row>
    <row r="46" spans="1:8" ht="15">
      <c r="A46" s="28" t="s">
        <v>92</v>
      </c>
      <c r="B46" s="16">
        <v>300</v>
      </c>
      <c r="C46" s="17">
        <v>43644</v>
      </c>
      <c r="D46" s="17">
        <v>43626</v>
      </c>
      <c r="E46" s="17"/>
      <c r="F46" s="17"/>
      <c r="G46" s="1">
        <f t="shared" si="0"/>
        <v>-18</v>
      </c>
      <c r="H46" s="16">
        <f t="shared" si="1"/>
        <v>-5400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52489.10999999999</v>
      </c>
      <c r="C1">
        <f>COUNTA(A4:A203)</f>
        <v>21</v>
      </c>
      <c r="G1" s="20">
        <f>IF(B1&lt;&gt;0,H1/B1,0)</f>
        <v>10.754344472596314</v>
      </c>
      <c r="H1" s="19">
        <f>SUM(H4:H195)</f>
        <v>564485.9699999999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93</v>
      </c>
      <c r="B4" s="16">
        <v>250</v>
      </c>
      <c r="C4" s="17">
        <v>43644</v>
      </c>
      <c r="D4" s="17">
        <v>43710</v>
      </c>
      <c r="E4" s="17"/>
      <c r="F4" s="17"/>
      <c r="G4" s="1">
        <f>D4-C4-(F4-E4)</f>
        <v>66</v>
      </c>
      <c r="H4" s="16">
        <f>B4*G4</f>
        <v>16500</v>
      </c>
    </row>
    <row r="5" spans="1:8" ht="15">
      <c r="A5" s="28" t="s">
        <v>94</v>
      </c>
      <c r="B5" s="16">
        <v>320.2</v>
      </c>
      <c r="C5" s="17">
        <v>43653</v>
      </c>
      <c r="D5" s="17">
        <v>43710</v>
      </c>
      <c r="E5" s="17"/>
      <c r="F5" s="17"/>
      <c r="G5" s="1">
        <f aca="true" t="shared" si="0" ref="G5:G68">D5-C5-(F5-E5)</f>
        <v>57</v>
      </c>
      <c r="H5" s="16">
        <f aca="true" t="shared" si="1" ref="H5:H68">B5*G5</f>
        <v>18251.399999999998</v>
      </c>
    </row>
    <row r="6" spans="1:8" ht="15">
      <c r="A6" s="28" t="s">
        <v>95</v>
      </c>
      <c r="B6" s="16">
        <v>11.9</v>
      </c>
      <c r="C6" s="17">
        <v>43653</v>
      </c>
      <c r="D6" s="17">
        <v>43710</v>
      </c>
      <c r="E6" s="17"/>
      <c r="F6" s="17"/>
      <c r="G6" s="1">
        <f t="shared" si="0"/>
        <v>57</v>
      </c>
      <c r="H6" s="16">
        <f t="shared" si="1"/>
        <v>678.3000000000001</v>
      </c>
    </row>
    <row r="7" spans="1:8" ht="15">
      <c r="A7" s="28" t="s">
        <v>96</v>
      </c>
      <c r="B7" s="16">
        <v>278.44</v>
      </c>
      <c r="C7" s="17">
        <v>43644</v>
      </c>
      <c r="D7" s="17">
        <v>43710</v>
      </c>
      <c r="E7" s="17"/>
      <c r="F7" s="17"/>
      <c r="G7" s="1">
        <f t="shared" si="0"/>
        <v>66</v>
      </c>
      <c r="H7" s="16">
        <f t="shared" si="1"/>
        <v>18377.04</v>
      </c>
    </row>
    <row r="8" spans="1:8" ht="15">
      <c r="A8" s="28" t="s">
        <v>97</v>
      </c>
      <c r="B8" s="16">
        <v>4038.87</v>
      </c>
      <c r="C8" s="17">
        <v>43656</v>
      </c>
      <c r="D8" s="17">
        <v>43710</v>
      </c>
      <c r="E8" s="17"/>
      <c r="F8" s="17"/>
      <c r="G8" s="1">
        <f t="shared" si="0"/>
        <v>54</v>
      </c>
      <c r="H8" s="16">
        <f t="shared" si="1"/>
        <v>218098.97999999998</v>
      </c>
    </row>
    <row r="9" spans="1:8" ht="15">
      <c r="A9" s="28" t="s">
        <v>98</v>
      </c>
      <c r="B9" s="16">
        <v>84</v>
      </c>
      <c r="C9" s="17">
        <v>43633</v>
      </c>
      <c r="D9" s="17">
        <v>43710</v>
      </c>
      <c r="E9" s="17"/>
      <c r="F9" s="17"/>
      <c r="G9" s="1">
        <f t="shared" si="0"/>
        <v>77</v>
      </c>
      <c r="H9" s="16">
        <f t="shared" si="1"/>
        <v>6468</v>
      </c>
    </row>
    <row r="10" spans="1:8" ht="15">
      <c r="A10" s="28" t="s">
        <v>99</v>
      </c>
      <c r="B10" s="16">
        <v>7422</v>
      </c>
      <c r="C10" s="17">
        <v>43677</v>
      </c>
      <c r="D10" s="17">
        <v>43710</v>
      </c>
      <c r="E10" s="17"/>
      <c r="F10" s="17"/>
      <c r="G10" s="1">
        <f t="shared" si="0"/>
        <v>33</v>
      </c>
      <c r="H10" s="16">
        <f t="shared" si="1"/>
        <v>244926</v>
      </c>
    </row>
    <row r="11" spans="1:8" ht="15">
      <c r="A11" s="28" t="s">
        <v>100</v>
      </c>
      <c r="B11" s="16">
        <v>126</v>
      </c>
      <c r="C11" s="17">
        <v>43644</v>
      </c>
      <c r="D11" s="17">
        <v>43710</v>
      </c>
      <c r="E11" s="17"/>
      <c r="F11" s="17"/>
      <c r="G11" s="1">
        <f t="shared" si="0"/>
        <v>66</v>
      </c>
      <c r="H11" s="16">
        <f t="shared" si="1"/>
        <v>8316</v>
      </c>
    </row>
    <row r="12" spans="1:8" ht="15">
      <c r="A12" s="28" t="s">
        <v>101</v>
      </c>
      <c r="B12" s="16">
        <v>236.44</v>
      </c>
      <c r="C12" s="17">
        <v>43660</v>
      </c>
      <c r="D12" s="17">
        <v>43710</v>
      </c>
      <c r="E12" s="17"/>
      <c r="F12" s="17"/>
      <c r="G12" s="1">
        <f t="shared" si="0"/>
        <v>50</v>
      </c>
      <c r="H12" s="16">
        <f t="shared" si="1"/>
        <v>11822</v>
      </c>
    </row>
    <row r="13" spans="1:8" ht="15">
      <c r="A13" s="28" t="s">
        <v>102</v>
      </c>
      <c r="B13" s="16">
        <v>250</v>
      </c>
      <c r="C13" s="17">
        <v>43677</v>
      </c>
      <c r="D13" s="17">
        <v>43710</v>
      </c>
      <c r="E13" s="17"/>
      <c r="F13" s="17"/>
      <c r="G13" s="1">
        <f t="shared" si="0"/>
        <v>33</v>
      </c>
      <c r="H13" s="16">
        <f t="shared" si="1"/>
        <v>8250</v>
      </c>
    </row>
    <row r="14" spans="1:8" ht="15">
      <c r="A14" s="28" t="s">
        <v>103</v>
      </c>
      <c r="B14" s="16">
        <v>19382.5</v>
      </c>
      <c r="C14" s="17">
        <v>43677</v>
      </c>
      <c r="D14" s="17">
        <v>43678</v>
      </c>
      <c r="E14" s="17"/>
      <c r="F14" s="17"/>
      <c r="G14" s="1">
        <f t="shared" si="0"/>
        <v>1</v>
      </c>
      <c r="H14" s="16">
        <f t="shared" si="1"/>
        <v>19382.5</v>
      </c>
    </row>
    <row r="15" spans="1:8" ht="15">
      <c r="A15" s="28" t="s">
        <v>104</v>
      </c>
      <c r="B15" s="16">
        <v>4038.87</v>
      </c>
      <c r="C15" s="17">
        <v>43740</v>
      </c>
      <c r="D15" s="17">
        <v>43712</v>
      </c>
      <c r="E15" s="17"/>
      <c r="F15" s="17"/>
      <c r="G15" s="1">
        <f t="shared" si="0"/>
        <v>-28</v>
      </c>
      <c r="H15" s="16">
        <f t="shared" si="1"/>
        <v>-113088.36</v>
      </c>
    </row>
    <row r="16" spans="1:8" ht="15">
      <c r="A16" s="28" t="s">
        <v>105</v>
      </c>
      <c r="B16" s="16">
        <v>1500</v>
      </c>
      <c r="C16" s="17">
        <v>43756</v>
      </c>
      <c r="D16" s="17">
        <v>43731</v>
      </c>
      <c r="E16" s="17"/>
      <c r="F16" s="17"/>
      <c r="G16" s="1">
        <f t="shared" si="0"/>
        <v>-25</v>
      </c>
      <c r="H16" s="16">
        <f t="shared" si="1"/>
        <v>-37500</v>
      </c>
    </row>
    <row r="17" spans="1:8" ht="15">
      <c r="A17" s="28" t="s">
        <v>106</v>
      </c>
      <c r="B17" s="16">
        <v>4870.23</v>
      </c>
      <c r="C17" s="17">
        <v>43756</v>
      </c>
      <c r="D17" s="17">
        <v>43731</v>
      </c>
      <c r="E17" s="17"/>
      <c r="F17" s="17"/>
      <c r="G17" s="1">
        <f t="shared" si="0"/>
        <v>-25</v>
      </c>
      <c r="H17" s="16">
        <f t="shared" si="1"/>
        <v>-121755.74999999999</v>
      </c>
    </row>
    <row r="18" spans="1:8" ht="15">
      <c r="A18" s="28" t="s">
        <v>107</v>
      </c>
      <c r="B18" s="16">
        <v>1326.92</v>
      </c>
      <c r="C18" s="17">
        <v>43735</v>
      </c>
      <c r="D18" s="17">
        <v>43740</v>
      </c>
      <c r="E18" s="17"/>
      <c r="F18" s="17"/>
      <c r="G18" s="1">
        <f t="shared" si="0"/>
        <v>5</v>
      </c>
      <c r="H18" s="16">
        <f t="shared" si="1"/>
        <v>6634.6</v>
      </c>
    </row>
    <row r="19" spans="1:8" ht="15">
      <c r="A19" s="28" t="s">
        <v>108</v>
      </c>
      <c r="B19" s="16">
        <v>1326.92</v>
      </c>
      <c r="C19" s="17">
        <v>43686</v>
      </c>
      <c r="D19" s="17">
        <v>43740</v>
      </c>
      <c r="E19" s="17"/>
      <c r="F19" s="17"/>
      <c r="G19" s="1">
        <f t="shared" si="0"/>
        <v>54</v>
      </c>
      <c r="H19" s="16">
        <f t="shared" si="1"/>
        <v>71653.68000000001</v>
      </c>
    </row>
    <row r="20" spans="1:8" ht="15">
      <c r="A20" s="28" t="s">
        <v>109</v>
      </c>
      <c r="B20" s="16">
        <v>2653.85</v>
      </c>
      <c r="C20" s="17">
        <v>43686</v>
      </c>
      <c r="D20" s="17">
        <v>43740</v>
      </c>
      <c r="E20" s="17"/>
      <c r="F20" s="17"/>
      <c r="G20" s="1">
        <f t="shared" si="0"/>
        <v>54</v>
      </c>
      <c r="H20" s="16">
        <f t="shared" si="1"/>
        <v>143307.9</v>
      </c>
    </row>
    <row r="21" spans="1:8" ht="15">
      <c r="A21" s="28" t="s">
        <v>110</v>
      </c>
      <c r="B21" s="16">
        <v>1326.92</v>
      </c>
      <c r="C21" s="17">
        <v>43686</v>
      </c>
      <c r="D21" s="17">
        <v>43740</v>
      </c>
      <c r="E21" s="17"/>
      <c r="F21" s="17"/>
      <c r="G21" s="1">
        <f t="shared" si="0"/>
        <v>54</v>
      </c>
      <c r="H21" s="16">
        <f t="shared" si="1"/>
        <v>71653.68000000001</v>
      </c>
    </row>
    <row r="22" spans="1:8" ht="15">
      <c r="A22" s="28" t="s">
        <v>111</v>
      </c>
      <c r="B22" s="16">
        <v>2653.85</v>
      </c>
      <c r="C22" s="17">
        <v>43748</v>
      </c>
      <c r="D22" s="17">
        <v>43740</v>
      </c>
      <c r="E22" s="17"/>
      <c r="F22" s="17"/>
      <c r="G22" s="1">
        <f t="shared" si="0"/>
        <v>-8</v>
      </c>
      <c r="H22" s="16">
        <f t="shared" si="1"/>
        <v>-21230.8</v>
      </c>
    </row>
    <row r="23" spans="1:8" ht="15">
      <c r="A23" s="28" t="s">
        <v>112</v>
      </c>
      <c r="B23" s="16">
        <v>313.3</v>
      </c>
      <c r="C23" s="17">
        <v>43756</v>
      </c>
      <c r="D23" s="17">
        <v>43740</v>
      </c>
      <c r="E23" s="17"/>
      <c r="F23" s="17"/>
      <c r="G23" s="1">
        <f t="shared" si="0"/>
        <v>-16</v>
      </c>
      <c r="H23" s="16">
        <f t="shared" si="1"/>
        <v>-5012.8</v>
      </c>
    </row>
    <row r="24" spans="1:8" ht="15">
      <c r="A24" s="28" t="s">
        <v>113</v>
      </c>
      <c r="B24" s="16">
        <v>77.9</v>
      </c>
      <c r="C24" s="17">
        <v>43756</v>
      </c>
      <c r="D24" s="17">
        <v>43740</v>
      </c>
      <c r="E24" s="17"/>
      <c r="F24" s="17"/>
      <c r="G24" s="1">
        <f t="shared" si="0"/>
        <v>-16</v>
      </c>
      <c r="H24" s="16">
        <f t="shared" si="1"/>
        <v>-1246.4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18202.680000000004</v>
      </c>
      <c r="C1">
        <f>COUNTA(A4:A203)</f>
        <v>17</v>
      </c>
      <c r="G1" s="20">
        <f>IF(B1&lt;&gt;0,H1/B1,0)</f>
        <v>7.861962634073661</v>
      </c>
      <c r="H1" s="19">
        <f>SUM(H4:H195)</f>
        <v>143108.78999999998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114</v>
      </c>
      <c r="B4" s="16">
        <v>1442.38</v>
      </c>
      <c r="C4" s="17">
        <v>43782</v>
      </c>
      <c r="D4" s="17">
        <v>43756</v>
      </c>
      <c r="E4" s="17"/>
      <c r="F4" s="17"/>
      <c r="G4" s="1">
        <f>D4-C4-(F4-E4)</f>
        <v>-26</v>
      </c>
      <c r="H4" s="16">
        <f>B4*G4</f>
        <v>-37501.880000000005</v>
      </c>
    </row>
    <row r="5" spans="1:8" ht="15">
      <c r="A5" s="28" t="s">
        <v>115</v>
      </c>
      <c r="B5" s="16">
        <v>1222.03</v>
      </c>
      <c r="C5" s="17">
        <v>43756</v>
      </c>
      <c r="D5" s="17">
        <v>43756</v>
      </c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 t="s">
        <v>116</v>
      </c>
      <c r="B6" s="16">
        <v>1680</v>
      </c>
      <c r="C6" s="17">
        <v>43756</v>
      </c>
      <c r="D6" s="17">
        <v>43756</v>
      </c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 t="s">
        <v>117</v>
      </c>
      <c r="B7" s="16">
        <v>1011.9</v>
      </c>
      <c r="C7" s="17">
        <v>43793</v>
      </c>
      <c r="D7" s="17">
        <v>43773</v>
      </c>
      <c r="E7" s="17"/>
      <c r="F7" s="17"/>
      <c r="G7" s="1">
        <f t="shared" si="0"/>
        <v>-20</v>
      </c>
      <c r="H7" s="16">
        <f t="shared" si="1"/>
        <v>-20238</v>
      </c>
    </row>
    <row r="8" spans="1:8" ht="15">
      <c r="A8" s="28" t="s">
        <v>118</v>
      </c>
      <c r="B8" s="16">
        <v>250</v>
      </c>
      <c r="C8" s="17">
        <v>43769</v>
      </c>
      <c r="D8" s="17">
        <v>43794</v>
      </c>
      <c r="E8" s="17"/>
      <c r="F8" s="17"/>
      <c r="G8" s="1">
        <f t="shared" si="0"/>
        <v>25</v>
      </c>
      <c r="H8" s="16">
        <f t="shared" si="1"/>
        <v>6250</v>
      </c>
    </row>
    <row r="9" spans="1:8" ht="15">
      <c r="A9" s="28" t="s">
        <v>119</v>
      </c>
      <c r="B9" s="16">
        <v>500</v>
      </c>
      <c r="C9" s="17">
        <v>43782</v>
      </c>
      <c r="D9" s="17">
        <v>43794</v>
      </c>
      <c r="E9" s="17"/>
      <c r="F9" s="17"/>
      <c r="G9" s="1">
        <f t="shared" si="0"/>
        <v>12</v>
      </c>
      <c r="H9" s="16">
        <f t="shared" si="1"/>
        <v>6000</v>
      </c>
    </row>
    <row r="10" spans="1:8" ht="15">
      <c r="A10" s="28" t="s">
        <v>120</v>
      </c>
      <c r="B10" s="16">
        <v>4038.87</v>
      </c>
      <c r="C10" s="17">
        <v>43803</v>
      </c>
      <c r="D10" s="17">
        <v>43794</v>
      </c>
      <c r="E10" s="17"/>
      <c r="F10" s="17"/>
      <c r="G10" s="1">
        <f t="shared" si="0"/>
        <v>-9</v>
      </c>
      <c r="H10" s="16">
        <f t="shared" si="1"/>
        <v>-36349.83</v>
      </c>
    </row>
    <row r="11" spans="1:8" ht="15">
      <c r="A11" s="28" t="s">
        <v>121</v>
      </c>
      <c r="B11" s="16">
        <v>250</v>
      </c>
      <c r="C11" s="17">
        <v>43803</v>
      </c>
      <c r="D11" s="17">
        <v>43794</v>
      </c>
      <c r="E11" s="17"/>
      <c r="F11" s="17"/>
      <c r="G11" s="1">
        <f t="shared" si="0"/>
        <v>-9</v>
      </c>
      <c r="H11" s="16">
        <f t="shared" si="1"/>
        <v>-2250</v>
      </c>
    </row>
    <row r="12" spans="1:8" ht="15">
      <c r="A12" s="28" t="s">
        <v>122</v>
      </c>
      <c r="B12" s="16">
        <v>33.24</v>
      </c>
      <c r="C12" s="17">
        <v>43803</v>
      </c>
      <c r="D12" s="17">
        <v>43797</v>
      </c>
      <c r="E12" s="17"/>
      <c r="F12" s="17"/>
      <c r="G12" s="1">
        <f t="shared" si="0"/>
        <v>-6</v>
      </c>
      <c r="H12" s="16">
        <f t="shared" si="1"/>
        <v>-199.44</v>
      </c>
    </row>
    <row r="13" spans="1:8" ht="15">
      <c r="A13" s="28" t="s">
        <v>123</v>
      </c>
      <c r="B13" s="16">
        <v>6335.6</v>
      </c>
      <c r="C13" s="17">
        <v>43803</v>
      </c>
      <c r="D13" s="17">
        <v>43797</v>
      </c>
      <c r="E13" s="17"/>
      <c r="F13" s="17"/>
      <c r="G13" s="1">
        <f t="shared" si="0"/>
        <v>-6</v>
      </c>
      <c r="H13" s="16">
        <f t="shared" si="1"/>
        <v>-38013.600000000006</v>
      </c>
    </row>
    <row r="14" spans="1:8" ht="15">
      <c r="A14" s="28" t="s">
        <v>124</v>
      </c>
      <c r="B14" s="16">
        <v>401.4</v>
      </c>
      <c r="C14" s="17">
        <v>43348</v>
      </c>
      <c r="D14" s="17">
        <v>43797</v>
      </c>
      <c r="E14" s="17"/>
      <c r="F14" s="17"/>
      <c r="G14" s="1">
        <f t="shared" si="0"/>
        <v>449</v>
      </c>
      <c r="H14" s="16">
        <f t="shared" si="1"/>
        <v>180228.59999999998</v>
      </c>
    </row>
    <row r="15" spans="1:8" ht="15">
      <c r="A15" s="28" t="s">
        <v>124</v>
      </c>
      <c r="B15" s="16">
        <v>206.06</v>
      </c>
      <c r="C15" s="17">
        <v>43348</v>
      </c>
      <c r="D15" s="17">
        <v>43797</v>
      </c>
      <c r="E15" s="17"/>
      <c r="F15" s="17"/>
      <c r="G15" s="1">
        <f t="shared" si="0"/>
        <v>449</v>
      </c>
      <c r="H15" s="16">
        <f t="shared" si="1"/>
        <v>92520.94</v>
      </c>
    </row>
    <row r="16" spans="1:8" ht="15">
      <c r="A16" s="28" t="s">
        <v>125</v>
      </c>
      <c r="B16" s="16">
        <v>77.9</v>
      </c>
      <c r="C16" s="17">
        <v>43812</v>
      </c>
      <c r="D16" s="17">
        <v>43797</v>
      </c>
      <c r="E16" s="17"/>
      <c r="F16" s="17"/>
      <c r="G16" s="1">
        <f t="shared" si="0"/>
        <v>-15</v>
      </c>
      <c r="H16" s="16">
        <f t="shared" si="1"/>
        <v>-1168.5</v>
      </c>
    </row>
    <row r="17" spans="1:8" ht="15">
      <c r="A17" s="28" t="s">
        <v>126</v>
      </c>
      <c r="B17" s="16">
        <v>313.3</v>
      </c>
      <c r="C17" s="17">
        <v>43812</v>
      </c>
      <c r="D17" s="17">
        <v>43797</v>
      </c>
      <c r="E17" s="17"/>
      <c r="F17" s="17"/>
      <c r="G17" s="1">
        <f t="shared" si="0"/>
        <v>-15</v>
      </c>
      <c r="H17" s="16">
        <f t="shared" si="1"/>
        <v>-4699.5</v>
      </c>
    </row>
    <row r="18" spans="1:8" ht="15">
      <c r="A18" s="28" t="s">
        <v>127</v>
      </c>
      <c r="B18" s="16">
        <v>30</v>
      </c>
      <c r="C18" s="17">
        <v>43785</v>
      </c>
      <c r="D18" s="17">
        <v>43797</v>
      </c>
      <c r="E18" s="17"/>
      <c r="F18" s="17"/>
      <c r="G18" s="1">
        <f t="shared" si="0"/>
        <v>12</v>
      </c>
      <c r="H18" s="16">
        <f t="shared" si="1"/>
        <v>360</v>
      </c>
    </row>
    <row r="19" spans="1:8" ht="15">
      <c r="A19" s="28" t="s">
        <v>128</v>
      </c>
      <c r="B19" s="16">
        <v>160</v>
      </c>
      <c r="C19" s="17">
        <v>43785</v>
      </c>
      <c r="D19" s="17">
        <v>43797</v>
      </c>
      <c r="E19" s="17"/>
      <c r="F19" s="17"/>
      <c r="G19" s="1">
        <f t="shared" si="0"/>
        <v>12</v>
      </c>
      <c r="H19" s="16">
        <f t="shared" si="1"/>
        <v>1920</v>
      </c>
    </row>
    <row r="20" spans="1:8" ht="15">
      <c r="A20" s="28" t="s">
        <v>129</v>
      </c>
      <c r="B20" s="16">
        <v>250</v>
      </c>
      <c r="C20" s="17">
        <v>43812</v>
      </c>
      <c r="D20" s="17">
        <v>43797</v>
      </c>
      <c r="E20" s="17"/>
      <c r="F20" s="17"/>
      <c r="G20" s="1">
        <f t="shared" si="0"/>
        <v>-15</v>
      </c>
      <c r="H20" s="16">
        <f t="shared" si="1"/>
        <v>-3750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2020-06-08T13:30:49Z</dcterms:modified>
  <cp:category/>
  <cp:version/>
  <cp:contentType/>
  <cp:contentStatus/>
</cp:coreProperties>
</file>