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<sst xmlns="http://schemas.openxmlformats.org/spreadsheetml/2006/main" count="119" uniqueCount="95">
  <si>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</si>
  <si>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</si>
  <si>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</si>
  <si>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</si>
  <si>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</si>
  <si>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</si>
  <si>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</si>
  <si>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</si>
  <si>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</si>
  <si>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</si>
  <si>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</si>
  <si>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</si>
  <si>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</si>
  <si>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</si>
  <si>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</si>
  <si>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</si>
  <si>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</si>
  <si>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</si>
  <si>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</si>
  <si>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</si>
  <si>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LICEO SCIENTIFICO STATALE MICHELE GUERRISI</t>
  </si>
  <si>
    <t>89022 CITTANOVA (RC) C/DA   CASCIARI C.F. 82000460806 C.M. RCPS060002</t>
  </si>
  <si>
    <t>FATTPA 25_19 del 16/12/2019</t>
  </si>
  <si>
    <t>FATTPA 24_19 del 28/11/2019</t>
  </si>
  <si>
    <t>1450 -PA del 30/09/2019</t>
  </si>
  <si>
    <t>FPA 44/19 del 18/12/2019</t>
  </si>
  <si>
    <t>70/E del 25/01/2020</t>
  </si>
  <si>
    <t>B-202000033 del 03/01/2020</t>
  </si>
  <si>
    <t>B-202000034 del 03/01/2020</t>
  </si>
  <si>
    <t>15 del 29/01/2020</t>
  </si>
  <si>
    <t>14 del 29/01/2020</t>
  </si>
  <si>
    <t>18 del 05/02/2020</t>
  </si>
  <si>
    <t>2 del 20/01/2020</t>
  </si>
  <si>
    <t>22 del 14/02/2020</t>
  </si>
  <si>
    <t>02 del 11/02/2020</t>
  </si>
  <si>
    <t>FPA 3/19 del 22/11/2019</t>
  </si>
  <si>
    <t>99 -PA del 31/01/2020</t>
  </si>
  <si>
    <t>328 -PA del 29/02/2020</t>
  </si>
  <si>
    <t>B-202000137 del 04/03/2020</t>
  </si>
  <si>
    <t>B-202000136 del 04/03/2020</t>
  </si>
  <si>
    <t>71 del 04/03/2020</t>
  </si>
  <si>
    <t>8720004128 del 20/01/2020</t>
  </si>
  <si>
    <t>V2/013516 del 13/02/2020</t>
  </si>
  <si>
    <t>V2/013517 del 13/02/2020</t>
  </si>
  <si>
    <t>12/2020PA del 04/03/2020</t>
  </si>
  <si>
    <t>77/PA del 11/02/2020</t>
  </si>
  <si>
    <t>545/E del 24/04/2020</t>
  </si>
  <si>
    <t>235/E del 25/02/2020</t>
  </si>
  <si>
    <t>13 del 04/06/2020</t>
  </si>
  <si>
    <t>9/PA del 27/04/2020</t>
  </si>
  <si>
    <t>677/E del 25/05/2020</t>
  </si>
  <si>
    <t>132 del 06/05/2020</t>
  </si>
  <si>
    <t>52 del 04/06/2020</t>
  </si>
  <si>
    <t>53 del 04/06/2020</t>
  </si>
  <si>
    <t>59 del 16/06/2020</t>
  </si>
  <si>
    <t>179 del 18/06/2020</t>
  </si>
  <si>
    <t>190 del 18/06/2020</t>
  </si>
  <si>
    <t>000000001318 del 03/03/2020</t>
  </si>
  <si>
    <t>13/PA del 24/03/2020</t>
  </si>
  <si>
    <t>8720042369 del 01/04/2020</t>
  </si>
  <si>
    <t>474 del 24/06/2020</t>
  </si>
  <si>
    <t>819/E del 25/06/2020</t>
  </si>
  <si>
    <t>2113 -PA del 06/12/2019</t>
  </si>
  <si>
    <t>483 -PA del 09/03/2020</t>
  </si>
  <si>
    <t>213 del 30/06/2020</t>
  </si>
  <si>
    <t>78 del 21/12/2019</t>
  </si>
  <si>
    <t>5/PA del 14/02/2020</t>
  </si>
  <si>
    <t>240/2020 del 01/06/2020</t>
  </si>
  <si>
    <t>3020034078 del 20/08/2020</t>
  </si>
  <si>
    <t>01/PA/2020 del 21/10/2020</t>
  </si>
  <si>
    <t>104 del 02/10/2020</t>
  </si>
  <si>
    <t>95 del 01/10/2020</t>
  </si>
  <si>
    <t>378 del 24/10/2020</t>
  </si>
  <si>
    <t>1577/E del 28/10/2020</t>
  </si>
  <si>
    <t>1369/E del 25/09/2020</t>
  </si>
  <si>
    <t>1055/E del 25/07/2020</t>
  </si>
  <si>
    <t>297 del 02/09/2020</t>
  </si>
  <si>
    <t>1731/E del 25/11/2020</t>
  </si>
  <si>
    <t>1217/E del 25/08/2020</t>
  </si>
  <si>
    <t>8720092408 del 18/11/2020</t>
  </si>
  <si>
    <t>8720091828 del 16/11/2020</t>
  </si>
  <si>
    <t>68/2020PA del 16/11/2020</t>
  </si>
  <si>
    <t>67/2020PA del 16/11/2020</t>
  </si>
  <si>
    <t>FATTPA 30_19 del 28/11/2019</t>
  </si>
  <si>
    <t>1020281159 del 30/09/2020</t>
  </si>
  <si>
    <t>1020290039 del 13/10/2020</t>
  </si>
  <si>
    <t>1020293584 del 14/10/2020</t>
  </si>
  <si>
    <t>1020221886 del 03/08/2020</t>
  </si>
  <si>
    <t>8720078671 del 04/08/2020</t>
  </si>
  <si>
    <t>8720078668 del 04/08/2020</t>
  </si>
  <si>
    <t>8720078669 del 04/08/2020</t>
  </si>
  <si>
    <t>8720078670 del 04/08/2020</t>
  </si>
  <si>
    <t>FPA 22/20 del 27/11/2020</t>
  </si>
  <si>
    <t>A/34/PA del 01/12/2020</t>
  </si>
  <si>
    <t>40/2020PA del 02/07/2020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</si>
</sst>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[$-410]dddd\ d\ mmmm\ yyyy"/>
    <numFmt numFmtId="172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18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4" fontId="46" fillId="0" borderId="18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2" fontId="46" fillId="0" borderId="19" xfId="0" applyNumberFormat="1" applyFont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40" t="s">
        <v>1</v>
      </c>
      <c r="B7" s="41"/>
      <c r="C7" s="41"/>
      <c r="D7" s="41"/>
      <c r="E7" s="41"/>
      <c r="F7" s="42"/>
    </row>
    <row r="8" spans="1:6" ht="27" customHeight="1">
      <c r="A8" s="40" t="s">
        <v>12</v>
      </c>
      <c r="B8" s="41"/>
      <c r="C8" s="41"/>
      <c r="D8" s="41"/>
      <c r="E8" s="41"/>
      <c r="F8" s="42"/>
    </row>
    <row r="9" spans="1:6" ht="30.75" customHeight="1">
      <c r="A9" s="53" t="s">
        <v>0</v>
      </c>
      <c r="B9" s="44"/>
      <c r="C9" s="43" t="s">
        <v>6</v>
      </c>
      <c r="D9" s="44"/>
      <c r="E9" s="31" t="s">
        <v>13</v>
      </c>
      <c r="F9" s="32"/>
    </row>
    <row r="10" spans="1:6" ht="29.25" customHeight="1" thickBot="1">
      <c r="A10" s="47">
        <f>SUM(B16:B19)</f>
        <v>7</v>
      </c>
      <c r="B10" s="38"/>
      <c r="C10" s="37">
        <f>SUM(C16:D19)</f>
        <v>98595.47</v>
      </c>
      <c r="D10" s="38"/>
      <c r="E10" s="48">
        <v>-6.02</v>
      </c>
      <c r="F10" s="4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50" t="s">
        <v>2</v>
      </c>
      <c r="B13" s="51"/>
      <c r="C13" s="51"/>
      <c r="D13" s="51"/>
      <c r="E13" s="51"/>
      <c r="F13" s="52"/>
    </row>
    <row r="14" spans="1:6" ht="27" customHeight="1">
      <c r="A14" s="40" t="s">
        <v>3</v>
      </c>
      <c r="B14" s="41"/>
      <c r="C14" s="41"/>
      <c r="D14" s="41"/>
      <c r="E14" s="41"/>
      <c r="F14" s="42"/>
    </row>
    <row r="15" spans="1:12" ht="46.5" customHeight="1">
      <c r="A15" s="21" t="s">
        <v>4</v>
      </c>
      <c r="B15" s="27" t="s">
        <v>0</v>
      </c>
      <c r="C15" s="43" t="s">
        <v>6</v>
      </c>
      <c r="D15" s="44"/>
      <c r="E15" s="45" t="s">
        <v>14</v>
      </c>
      <c r="F15" s="46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/>
      <c r="C16" s="29"/>
      <c r="D16" s="39"/>
      <c r="E16" s="29"/>
      <c r="F16" s="30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/>
      <c r="C17" s="29"/>
      <c r="D17" s="39"/>
      <c r="E17" s="29"/>
      <c r="F17" s="30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7</v>
      </c>
      <c r="C18" s="29">
        <f>'Trimestre 3'!B1</f>
        <v>98595.47</v>
      </c>
      <c r="D18" s="39"/>
      <c r="E18" s="29">
        <f>'Trimestre 3'!G1</f>
        <v>-6.01986967555406</v>
      </c>
      <c r="F18" s="30"/>
    </row>
    <row r="19" spans="1:6" ht="21.75" customHeight="1" thickBot="1">
      <c r="A19" s="24" t="s">
        <v>18</v>
      </c>
      <c r="B19" s="25"/>
      <c r="C19" s="34"/>
      <c r="D19" s="36"/>
      <c r="E19" s="34"/>
      <c r="F19" s="35"/>
    </row>
    <row r="20" spans="1:6" ht="46.5" customHeight="1">
      <c r="A20" s="11"/>
      <c r="B20" s="12"/>
      <c r="C20" s="33"/>
      <c r="D20" s="33"/>
      <c r="E20" s="12"/>
      <c r="F20" s="12"/>
    </row>
  </sheetData>
  <sheetProtection/>
  <mergeCells count="21"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19595.89</v>
      </c>
      <c r="C1">
        <f>COUNTA(A4:A203)</f>
        <v>14</v>
      </c>
      <c r="G1" s="20">
        <f>IF(B1&lt;&gt;0,H1/B1,0)</f>
        <v>6.207714474820993</v>
      </c>
      <c r="H1" s="19">
        <f>SUM(H4:H195)</f>
        <v>121645.68999999994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1830</v>
      </c>
      <c r="C4" s="17">
        <v>43867</v>
      </c>
      <c r="D4" s="17">
        <v>43850</v>
      </c>
      <c r="E4" s="17"/>
      <c r="F4" s="17"/>
      <c r="G4" s="1">
        <f>D4-C4-(F4-E4)</f>
        <v>-17</v>
      </c>
      <c r="H4" s="16">
        <f>B4*G4</f>
        <v>-31110</v>
      </c>
    </row>
    <row r="5" spans="1:8" ht="15">
      <c r="A5" s="28" t="s">
        <v>23</v>
      </c>
      <c r="B5" s="16">
        <v>232.27</v>
      </c>
      <c r="C5" s="17">
        <v>43845</v>
      </c>
      <c r="D5" s="17">
        <v>43850</v>
      </c>
      <c r="E5" s="17"/>
      <c r="F5" s="17"/>
      <c r="G5" s="1">
        <f aca="true" t="shared" si="0" ref="G5:G68">D5-C5-(F5-E5)</f>
        <v>5</v>
      </c>
      <c r="H5" s="16">
        <f aca="true" t="shared" si="1" ref="H5:H68">B5*G5</f>
        <v>1161.3500000000001</v>
      </c>
    </row>
    <row r="6" spans="1:8" ht="15">
      <c r="A6" s="28" t="s">
        <v>24</v>
      </c>
      <c r="B6" s="16">
        <v>4038.87</v>
      </c>
      <c r="C6" s="17">
        <v>43769</v>
      </c>
      <c r="D6" s="17">
        <v>43861</v>
      </c>
      <c r="E6" s="17"/>
      <c r="F6" s="17"/>
      <c r="G6" s="1">
        <f t="shared" si="0"/>
        <v>92</v>
      </c>
      <c r="H6" s="16">
        <f t="shared" si="1"/>
        <v>371576.04</v>
      </c>
    </row>
    <row r="7" spans="1:8" ht="15">
      <c r="A7" s="28" t="s">
        <v>25</v>
      </c>
      <c r="B7" s="16">
        <v>330.55</v>
      </c>
      <c r="C7" s="17">
        <v>43863</v>
      </c>
      <c r="D7" s="17">
        <v>43861</v>
      </c>
      <c r="E7" s="17"/>
      <c r="F7" s="17"/>
      <c r="G7" s="1">
        <f t="shared" si="0"/>
        <v>-2</v>
      </c>
      <c r="H7" s="16">
        <f t="shared" si="1"/>
        <v>-661.1</v>
      </c>
    </row>
    <row r="8" spans="1:8" ht="15">
      <c r="A8" s="28" t="s">
        <v>26</v>
      </c>
      <c r="B8" s="16">
        <v>250</v>
      </c>
      <c r="C8" s="17">
        <v>43898</v>
      </c>
      <c r="D8" s="17">
        <v>43875</v>
      </c>
      <c r="E8" s="17"/>
      <c r="F8" s="17"/>
      <c r="G8" s="1">
        <f t="shared" si="0"/>
        <v>-23</v>
      </c>
      <c r="H8" s="16">
        <f t="shared" si="1"/>
        <v>-5750</v>
      </c>
    </row>
    <row r="9" spans="1:8" ht="15">
      <c r="A9" s="28" t="s">
        <v>27</v>
      </c>
      <c r="B9" s="16">
        <v>313.3</v>
      </c>
      <c r="C9" s="17">
        <v>43898</v>
      </c>
      <c r="D9" s="17">
        <v>43875</v>
      </c>
      <c r="E9" s="17"/>
      <c r="F9" s="17"/>
      <c r="G9" s="1">
        <f t="shared" si="0"/>
        <v>-23</v>
      </c>
      <c r="H9" s="16">
        <f t="shared" si="1"/>
        <v>-7205.900000000001</v>
      </c>
    </row>
    <row r="10" spans="1:8" ht="15">
      <c r="A10" s="28" t="s">
        <v>28</v>
      </c>
      <c r="B10" s="16">
        <v>77.9</v>
      </c>
      <c r="C10" s="17">
        <v>43898</v>
      </c>
      <c r="D10" s="17">
        <v>43875</v>
      </c>
      <c r="E10" s="17"/>
      <c r="F10" s="17"/>
      <c r="G10" s="1">
        <f t="shared" si="0"/>
        <v>-23</v>
      </c>
      <c r="H10" s="16">
        <f t="shared" si="1"/>
        <v>-1791.7</v>
      </c>
    </row>
    <row r="11" spans="1:8" ht="15">
      <c r="A11" s="28" t="s">
        <v>29</v>
      </c>
      <c r="B11" s="16">
        <v>75</v>
      </c>
      <c r="C11" s="17">
        <v>43898</v>
      </c>
      <c r="D11" s="17">
        <v>43875</v>
      </c>
      <c r="E11" s="17"/>
      <c r="F11" s="17"/>
      <c r="G11" s="1">
        <f t="shared" si="0"/>
        <v>-23</v>
      </c>
      <c r="H11" s="16">
        <f t="shared" si="1"/>
        <v>-1725</v>
      </c>
    </row>
    <row r="12" spans="1:8" ht="15">
      <c r="A12" s="28" t="s">
        <v>30</v>
      </c>
      <c r="B12" s="16">
        <v>30</v>
      </c>
      <c r="C12" s="17">
        <v>43898</v>
      </c>
      <c r="D12" s="17">
        <v>43875</v>
      </c>
      <c r="E12" s="17"/>
      <c r="F12" s="17"/>
      <c r="G12" s="1">
        <f t="shared" si="0"/>
        <v>-23</v>
      </c>
      <c r="H12" s="16">
        <f t="shared" si="1"/>
        <v>-690</v>
      </c>
    </row>
    <row r="13" spans="1:8" ht="15">
      <c r="A13" s="28" t="s">
        <v>31</v>
      </c>
      <c r="B13" s="16">
        <v>78</v>
      </c>
      <c r="C13" s="17">
        <v>43898</v>
      </c>
      <c r="D13" s="17">
        <v>43875</v>
      </c>
      <c r="E13" s="17"/>
      <c r="F13" s="17"/>
      <c r="G13" s="1">
        <f t="shared" si="0"/>
        <v>-23</v>
      </c>
      <c r="H13" s="16">
        <f t="shared" si="1"/>
        <v>-1794</v>
      </c>
    </row>
    <row r="14" spans="1:8" ht="15">
      <c r="A14" s="28" t="s">
        <v>32</v>
      </c>
      <c r="B14" s="16">
        <v>4005</v>
      </c>
      <c r="C14" s="17">
        <v>43898</v>
      </c>
      <c r="D14" s="17">
        <v>43875</v>
      </c>
      <c r="E14" s="17"/>
      <c r="F14" s="17"/>
      <c r="G14" s="1">
        <f t="shared" si="0"/>
        <v>-23</v>
      </c>
      <c r="H14" s="16">
        <f t="shared" si="1"/>
        <v>-92115</v>
      </c>
    </row>
    <row r="15" spans="1:8" ht="15">
      <c r="A15" s="28" t="s">
        <v>33</v>
      </c>
      <c r="B15" s="16">
        <v>6007</v>
      </c>
      <c r="C15" s="17">
        <v>43915</v>
      </c>
      <c r="D15" s="17">
        <v>43894</v>
      </c>
      <c r="E15" s="17"/>
      <c r="F15" s="17"/>
      <c r="G15" s="1">
        <f t="shared" si="0"/>
        <v>-21</v>
      </c>
      <c r="H15" s="16">
        <f t="shared" si="1"/>
        <v>-126147</v>
      </c>
    </row>
    <row r="16" spans="1:8" ht="15">
      <c r="A16" s="28" t="s">
        <v>34</v>
      </c>
      <c r="B16" s="16">
        <v>1810</v>
      </c>
      <c r="C16" s="17">
        <v>43903</v>
      </c>
      <c r="D16" s="17">
        <v>43894</v>
      </c>
      <c r="E16" s="17"/>
      <c r="F16" s="17"/>
      <c r="G16" s="1">
        <f t="shared" si="0"/>
        <v>-9</v>
      </c>
      <c r="H16" s="16">
        <f t="shared" si="1"/>
        <v>-16290</v>
      </c>
    </row>
    <row r="17" spans="1:8" ht="15">
      <c r="A17" s="28" t="s">
        <v>35</v>
      </c>
      <c r="B17" s="16">
        <v>518</v>
      </c>
      <c r="C17" s="17">
        <v>43840</v>
      </c>
      <c r="D17" s="17">
        <v>43906</v>
      </c>
      <c r="E17" s="17"/>
      <c r="F17" s="17"/>
      <c r="G17" s="1">
        <f t="shared" si="0"/>
        <v>66</v>
      </c>
      <c r="H17" s="16">
        <f t="shared" si="1"/>
        <v>34188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22680.58</v>
      </c>
      <c r="C1">
        <f>COUNTA(A4:A203)</f>
        <v>24</v>
      </c>
      <c r="G1" s="20">
        <f>IF(B1&lt;&gt;0,H1/B1,0)</f>
        <v>47.102689613757676</v>
      </c>
      <c r="H1" s="19">
        <f>SUM(H4:H195)</f>
        <v>1068316.32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36</v>
      </c>
      <c r="B4" s="16">
        <v>4038.87</v>
      </c>
      <c r="C4" s="17">
        <v>43867</v>
      </c>
      <c r="D4" s="17">
        <v>43972</v>
      </c>
      <c r="E4" s="17"/>
      <c r="F4" s="17"/>
      <c r="G4" s="1">
        <f>D4-C4-(F4-E4)</f>
        <v>105</v>
      </c>
      <c r="H4" s="16">
        <f>B4*G4</f>
        <v>424081.35</v>
      </c>
    </row>
    <row r="5" spans="1:8" ht="15">
      <c r="A5" s="28" t="s">
        <v>37</v>
      </c>
      <c r="B5" s="16">
        <v>4038.87</v>
      </c>
      <c r="C5" s="17">
        <v>43926</v>
      </c>
      <c r="D5" s="17">
        <v>43972</v>
      </c>
      <c r="E5" s="17"/>
      <c r="F5" s="17"/>
      <c r="G5" s="1">
        <f aca="true" t="shared" si="0" ref="G5:G68">D5-C5-(F5-E5)</f>
        <v>46</v>
      </c>
      <c r="H5" s="16">
        <f aca="true" t="shared" si="1" ref="H5:H68">B5*G5</f>
        <v>185788.02</v>
      </c>
    </row>
    <row r="6" spans="1:8" ht="15">
      <c r="A6" s="28" t="s">
        <v>38</v>
      </c>
      <c r="B6" s="16">
        <v>24.67</v>
      </c>
      <c r="C6" s="17">
        <v>43965</v>
      </c>
      <c r="D6" s="17">
        <v>43972</v>
      </c>
      <c r="E6" s="17"/>
      <c r="F6" s="17"/>
      <c r="G6" s="1">
        <f t="shared" si="0"/>
        <v>7</v>
      </c>
      <c r="H6" s="16">
        <f t="shared" si="1"/>
        <v>172.69</v>
      </c>
    </row>
    <row r="7" spans="1:8" ht="15">
      <c r="A7" s="28" t="s">
        <v>39</v>
      </c>
      <c r="B7" s="16">
        <v>99.21</v>
      </c>
      <c r="C7" s="17">
        <v>43965</v>
      </c>
      <c r="D7" s="17">
        <v>43972</v>
      </c>
      <c r="E7" s="17"/>
      <c r="F7" s="17"/>
      <c r="G7" s="1">
        <f t="shared" si="0"/>
        <v>7</v>
      </c>
      <c r="H7" s="16">
        <f t="shared" si="1"/>
        <v>694.4699999999999</v>
      </c>
    </row>
    <row r="8" spans="1:8" ht="15">
      <c r="A8" s="28" t="s">
        <v>40</v>
      </c>
      <c r="B8" s="16">
        <v>1300</v>
      </c>
      <c r="C8" s="17">
        <v>43965</v>
      </c>
      <c r="D8" s="17">
        <v>43972</v>
      </c>
      <c r="E8" s="17"/>
      <c r="F8" s="17"/>
      <c r="G8" s="1">
        <f t="shared" si="0"/>
        <v>7</v>
      </c>
      <c r="H8" s="16">
        <f t="shared" si="1"/>
        <v>9100</v>
      </c>
    </row>
    <row r="9" spans="1:8" ht="15">
      <c r="A9" s="28" t="s">
        <v>41</v>
      </c>
      <c r="B9" s="16">
        <v>21.8</v>
      </c>
      <c r="C9" s="17">
        <v>43898</v>
      </c>
      <c r="D9" s="17">
        <v>43972</v>
      </c>
      <c r="E9" s="17"/>
      <c r="F9" s="17"/>
      <c r="G9" s="1">
        <f t="shared" si="0"/>
        <v>74</v>
      </c>
      <c r="H9" s="16">
        <f t="shared" si="1"/>
        <v>1613.2</v>
      </c>
    </row>
    <row r="10" spans="1:8" ht="15">
      <c r="A10" s="28" t="s">
        <v>42</v>
      </c>
      <c r="B10" s="16">
        <v>280.88</v>
      </c>
      <c r="C10" s="17">
        <v>43911</v>
      </c>
      <c r="D10" s="17">
        <v>43972</v>
      </c>
      <c r="E10" s="17"/>
      <c r="F10" s="17"/>
      <c r="G10" s="1">
        <f t="shared" si="0"/>
        <v>61</v>
      </c>
      <c r="H10" s="16">
        <f t="shared" si="1"/>
        <v>17133.68</v>
      </c>
    </row>
    <row r="11" spans="1:8" ht="15">
      <c r="A11" s="28" t="s">
        <v>43</v>
      </c>
      <c r="B11" s="16">
        <v>117.95</v>
      </c>
      <c r="C11" s="17">
        <v>43916</v>
      </c>
      <c r="D11" s="17">
        <v>43972</v>
      </c>
      <c r="E11" s="17"/>
      <c r="F11" s="17"/>
      <c r="G11" s="1">
        <f t="shared" si="0"/>
        <v>56</v>
      </c>
      <c r="H11" s="16">
        <f t="shared" si="1"/>
        <v>6605.2</v>
      </c>
    </row>
    <row r="12" spans="1:8" ht="15">
      <c r="A12" s="28" t="s">
        <v>44</v>
      </c>
      <c r="B12" s="16">
        <v>315.12</v>
      </c>
      <c r="C12" s="17">
        <v>43965</v>
      </c>
      <c r="D12" s="17">
        <v>43972</v>
      </c>
      <c r="E12" s="17"/>
      <c r="F12" s="17"/>
      <c r="G12" s="1">
        <f t="shared" si="0"/>
        <v>7</v>
      </c>
      <c r="H12" s="16">
        <f t="shared" si="1"/>
        <v>2205.84</v>
      </c>
    </row>
    <row r="13" spans="1:8" ht="15">
      <c r="A13" s="28" t="s">
        <v>45</v>
      </c>
      <c r="B13" s="16">
        <v>3240</v>
      </c>
      <c r="C13" s="17">
        <v>43903</v>
      </c>
      <c r="D13" s="17">
        <v>43997</v>
      </c>
      <c r="E13" s="17"/>
      <c r="F13" s="17"/>
      <c r="G13" s="1">
        <f t="shared" si="0"/>
        <v>94</v>
      </c>
      <c r="H13" s="16">
        <f t="shared" si="1"/>
        <v>304560</v>
      </c>
    </row>
    <row r="14" spans="1:8" ht="15">
      <c r="A14" s="28" t="s">
        <v>46</v>
      </c>
      <c r="B14" s="16">
        <v>250</v>
      </c>
      <c r="C14" s="17">
        <v>43986</v>
      </c>
      <c r="D14" s="17">
        <v>43997</v>
      </c>
      <c r="E14" s="17"/>
      <c r="F14" s="17"/>
      <c r="G14" s="1">
        <f t="shared" si="0"/>
        <v>11</v>
      </c>
      <c r="H14" s="16">
        <f t="shared" si="1"/>
        <v>2750</v>
      </c>
    </row>
    <row r="15" spans="1:8" ht="15">
      <c r="A15" s="28" t="s">
        <v>47</v>
      </c>
      <c r="B15" s="16">
        <v>250</v>
      </c>
      <c r="C15" s="17">
        <v>44009</v>
      </c>
      <c r="D15" s="17">
        <v>43986</v>
      </c>
      <c r="E15" s="17"/>
      <c r="F15" s="17"/>
      <c r="G15" s="1">
        <f t="shared" si="0"/>
        <v>-23</v>
      </c>
      <c r="H15" s="16">
        <f t="shared" si="1"/>
        <v>-5750</v>
      </c>
    </row>
    <row r="16" spans="1:8" ht="15">
      <c r="A16" s="28" t="s">
        <v>48</v>
      </c>
      <c r="B16" s="16">
        <v>1736</v>
      </c>
      <c r="C16" s="17">
        <v>44017</v>
      </c>
      <c r="D16" s="17">
        <v>43990</v>
      </c>
      <c r="E16" s="17"/>
      <c r="F16" s="17"/>
      <c r="G16" s="1">
        <f t="shared" si="0"/>
        <v>-27</v>
      </c>
      <c r="H16" s="16">
        <f t="shared" si="1"/>
        <v>-46872</v>
      </c>
    </row>
    <row r="17" spans="1:8" ht="15">
      <c r="A17" s="28" t="s">
        <v>49</v>
      </c>
      <c r="B17" s="16">
        <v>426.2</v>
      </c>
      <c r="C17" s="17">
        <v>43987</v>
      </c>
      <c r="D17" s="17">
        <v>44007</v>
      </c>
      <c r="E17" s="17"/>
      <c r="F17" s="17"/>
      <c r="G17" s="1">
        <f t="shared" si="0"/>
        <v>20</v>
      </c>
      <c r="H17" s="16">
        <f t="shared" si="1"/>
        <v>8524</v>
      </c>
    </row>
    <row r="18" spans="1:8" ht="15">
      <c r="A18" s="28" t="s">
        <v>50</v>
      </c>
      <c r="B18" s="16">
        <v>250</v>
      </c>
      <c r="C18" s="17">
        <v>44009</v>
      </c>
      <c r="D18" s="17">
        <v>44007</v>
      </c>
      <c r="E18" s="17"/>
      <c r="F18" s="17"/>
      <c r="G18" s="1">
        <f t="shared" si="0"/>
        <v>-2</v>
      </c>
      <c r="H18" s="16">
        <f t="shared" si="1"/>
        <v>-500</v>
      </c>
    </row>
    <row r="19" spans="1:8" ht="15">
      <c r="A19" s="28" t="s">
        <v>51</v>
      </c>
      <c r="B19" s="16">
        <v>271.3</v>
      </c>
      <c r="C19" s="17">
        <v>44009</v>
      </c>
      <c r="D19" s="17">
        <v>44007</v>
      </c>
      <c r="E19" s="17"/>
      <c r="F19" s="17"/>
      <c r="G19" s="1">
        <f t="shared" si="0"/>
        <v>-2</v>
      </c>
      <c r="H19" s="16">
        <f t="shared" si="1"/>
        <v>-542.6</v>
      </c>
    </row>
    <row r="20" spans="1:8" ht="15">
      <c r="A20" s="28" t="s">
        <v>52</v>
      </c>
      <c r="B20" s="16">
        <v>245.9</v>
      </c>
      <c r="C20" s="17">
        <v>44025</v>
      </c>
      <c r="D20" s="17">
        <v>44007</v>
      </c>
      <c r="E20" s="17"/>
      <c r="F20" s="17"/>
      <c r="G20" s="1">
        <f t="shared" si="0"/>
        <v>-18</v>
      </c>
      <c r="H20" s="16">
        <f t="shared" si="1"/>
        <v>-4426.2</v>
      </c>
    </row>
    <row r="21" spans="1:8" ht="15">
      <c r="A21" s="28" t="s">
        <v>53</v>
      </c>
      <c r="B21" s="16">
        <v>154.1</v>
      </c>
      <c r="C21" s="17">
        <v>44025</v>
      </c>
      <c r="D21" s="17">
        <v>44007</v>
      </c>
      <c r="E21" s="17"/>
      <c r="F21" s="17"/>
      <c r="G21" s="1">
        <f t="shared" si="0"/>
        <v>-18</v>
      </c>
      <c r="H21" s="16">
        <f t="shared" si="1"/>
        <v>-2773.7999999999997</v>
      </c>
    </row>
    <row r="22" spans="1:8" ht="15">
      <c r="A22" s="28" t="s">
        <v>54</v>
      </c>
      <c r="B22" s="16">
        <v>370</v>
      </c>
      <c r="C22" s="17">
        <v>44029</v>
      </c>
      <c r="D22" s="17">
        <v>44007</v>
      </c>
      <c r="E22" s="17"/>
      <c r="F22" s="17"/>
      <c r="G22" s="1">
        <f t="shared" si="0"/>
        <v>-22</v>
      </c>
      <c r="H22" s="16">
        <f t="shared" si="1"/>
        <v>-8140</v>
      </c>
    </row>
    <row r="23" spans="1:8" ht="15">
      <c r="A23" s="28" t="s">
        <v>55</v>
      </c>
      <c r="B23" s="16">
        <v>307.61</v>
      </c>
      <c r="C23" s="17">
        <v>44031</v>
      </c>
      <c r="D23" s="17">
        <v>44007</v>
      </c>
      <c r="E23" s="17"/>
      <c r="F23" s="17"/>
      <c r="G23" s="1">
        <f t="shared" si="0"/>
        <v>-24</v>
      </c>
      <c r="H23" s="16">
        <f t="shared" si="1"/>
        <v>-7382.64</v>
      </c>
    </row>
    <row r="24" spans="1:8" ht="15">
      <c r="A24" s="28" t="s">
        <v>56</v>
      </c>
      <c r="B24" s="16">
        <v>54</v>
      </c>
      <c r="C24" s="17">
        <v>44031</v>
      </c>
      <c r="D24" s="17">
        <v>44007</v>
      </c>
      <c r="E24" s="17"/>
      <c r="F24" s="17"/>
      <c r="G24" s="1">
        <f t="shared" si="0"/>
        <v>-24</v>
      </c>
      <c r="H24" s="16">
        <f t="shared" si="1"/>
        <v>-1296</v>
      </c>
    </row>
    <row r="25" spans="1:8" ht="15">
      <c r="A25" s="28" t="s">
        <v>57</v>
      </c>
      <c r="B25" s="16">
        <v>4511</v>
      </c>
      <c r="C25" s="17">
        <v>43965</v>
      </c>
      <c r="D25" s="17">
        <v>44007</v>
      </c>
      <c r="E25" s="17"/>
      <c r="F25" s="17"/>
      <c r="G25" s="1">
        <f t="shared" si="0"/>
        <v>42</v>
      </c>
      <c r="H25" s="16">
        <f t="shared" si="1"/>
        <v>189462</v>
      </c>
    </row>
    <row r="26" spans="1:8" ht="15">
      <c r="A26" s="28" t="s">
        <v>58</v>
      </c>
      <c r="B26" s="16">
        <v>368.29</v>
      </c>
      <c r="C26" s="17">
        <v>44025</v>
      </c>
      <c r="D26" s="17">
        <v>44007</v>
      </c>
      <c r="E26" s="17"/>
      <c r="F26" s="17"/>
      <c r="G26" s="1">
        <f t="shared" si="0"/>
        <v>-18</v>
      </c>
      <c r="H26" s="16">
        <f t="shared" si="1"/>
        <v>-6629.22</v>
      </c>
    </row>
    <row r="27" spans="1:8" ht="15">
      <c r="A27" s="28" t="s">
        <v>59</v>
      </c>
      <c r="B27" s="16">
        <v>8.81</v>
      </c>
      <c r="C27" s="17">
        <v>44025</v>
      </c>
      <c r="D27" s="17">
        <v>44018</v>
      </c>
      <c r="E27" s="17"/>
      <c r="F27" s="17"/>
      <c r="G27" s="1">
        <f t="shared" si="0"/>
        <v>-7</v>
      </c>
      <c r="H27" s="16">
        <f t="shared" si="1"/>
        <v>-61.67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98595.47</v>
      </c>
      <c r="C1">
        <f>COUNTA(A4:A203)</f>
        <v>7</v>
      </c>
      <c r="G1" s="20">
        <f>IF(B1&lt;&gt;0,H1/B1,0)</f>
        <v>-6.01986967555406</v>
      </c>
      <c r="H1" s="19">
        <f>SUM(H4:H195)</f>
        <v>-593531.88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60</v>
      </c>
      <c r="B4" s="16">
        <v>274</v>
      </c>
      <c r="C4" s="17">
        <v>44037</v>
      </c>
      <c r="D4" s="17">
        <v>44022</v>
      </c>
      <c r="E4" s="17"/>
      <c r="F4" s="17"/>
      <c r="G4" s="1">
        <f>D4-C4-(F4-E4)</f>
        <v>-15</v>
      </c>
      <c r="H4" s="16">
        <f>B4*G4</f>
        <v>-4110</v>
      </c>
    </row>
    <row r="5" spans="1:8" ht="15">
      <c r="A5" s="28" t="s">
        <v>61</v>
      </c>
      <c r="B5" s="16">
        <v>250</v>
      </c>
      <c r="C5" s="17">
        <v>44048</v>
      </c>
      <c r="D5" s="17">
        <v>44022</v>
      </c>
      <c r="E5" s="17"/>
      <c r="F5" s="17"/>
      <c r="G5" s="1">
        <f aca="true" t="shared" si="0" ref="G5:G68">D5-C5-(F5-E5)</f>
        <v>-26</v>
      </c>
      <c r="H5" s="16">
        <f aca="true" t="shared" si="1" ref="H5:H68">B5*G5</f>
        <v>-6500</v>
      </c>
    </row>
    <row r="6" spans="1:8" ht="15">
      <c r="A6" s="28" t="s">
        <v>62</v>
      </c>
      <c r="B6" s="16">
        <v>60000.32</v>
      </c>
      <c r="C6" s="17">
        <v>44034</v>
      </c>
      <c r="D6" s="17">
        <v>44025</v>
      </c>
      <c r="E6" s="17"/>
      <c r="F6" s="17"/>
      <c r="G6" s="1">
        <f t="shared" si="0"/>
        <v>-9</v>
      </c>
      <c r="H6" s="16">
        <f t="shared" si="1"/>
        <v>-540002.88</v>
      </c>
    </row>
    <row r="7" spans="1:8" ht="15">
      <c r="A7" s="28" t="s">
        <v>63</v>
      </c>
      <c r="B7" s="16">
        <v>32504.95</v>
      </c>
      <c r="C7" s="17">
        <v>44025</v>
      </c>
      <c r="D7" s="17">
        <v>44025</v>
      </c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 t="s">
        <v>64</v>
      </c>
      <c r="B8" s="16">
        <v>4860</v>
      </c>
      <c r="C8" s="17">
        <v>44048</v>
      </c>
      <c r="D8" s="17">
        <v>44025</v>
      </c>
      <c r="E8" s="17"/>
      <c r="F8" s="17"/>
      <c r="G8" s="1">
        <f t="shared" si="0"/>
        <v>-23</v>
      </c>
      <c r="H8" s="16">
        <f t="shared" si="1"/>
        <v>-111780</v>
      </c>
    </row>
    <row r="9" spans="1:8" ht="15">
      <c r="A9" s="28" t="s">
        <v>65</v>
      </c>
      <c r="B9" s="16">
        <v>280</v>
      </c>
      <c r="C9" s="17">
        <v>44052</v>
      </c>
      <c r="D9" s="17">
        <v>44062</v>
      </c>
      <c r="E9" s="17"/>
      <c r="F9" s="17"/>
      <c r="G9" s="1">
        <f t="shared" si="0"/>
        <v>10</v>
      </c>
      <c r="H9" s="16">
        <f t="shared" si="1"/>
        <v>2800</v>
      </c>
    </row>
    <row r="10" spans="1:8" ht="15">
      <c r="A10" s="28" t="s">
        <v>66</v>
      </c>
      <c r="B10" s="16">
        <v>426.2</v>
      </c>
      <c r="C10" s="17">
        <v>43916</v>
      </c>
      <c r="D10" s="17">
        <v>44071</v>
      </c>
      <c r="E10" s="17"/>
      <c r="F10" s="17"/>
      <c r="G10" s="1">
        <f t="shared" si="0"/>
        <v>155</v>
      </c>
      <c r="H10" s="16">
        <f t="shared" si="1"/>
        <v>66061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8033.52</v>
      </c>
      <c r="C1">
        <f>COUNTA(A4:A203)</f>
        <v>28</v>
      </c>
      <c r="G1" s="20">
        <f>IF(B1&lt;&gt;0,H1/B1,0)</f>
        <v>25.179724454535496</v>
      </c>
      <c r="H1" s="19">
        <f>SUM(H4:H195)</f>
        <v>202281.82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67</v>
      </c>
      <c r="B4" s="16">
        <v>650</v>
      </c>
      <c r="C4" s="17">
        <v>44029</v>
      </c>
      <c r="D4" s="17">
        <v>44174</v>
      </c>
      <c r="E4" s="17"/>
      <c r="F4" s="17"/>
      <c r="G4" s="1">
        <f>D4-C4-(F4-E4)</f>
        <v>145</v>
      </c>
      <c r="H4" s="16">
        <f>B4*G4</f>
        <v>94250</v>
      </c>
    </row>
    <row r="5" spans="1:8" ht="15">
      <c r="A5" s="28" t="s">
        <v>68</v>
      </c>
      <c r="B5" s="16">
        <v>550</v>
      </c>
      <c r="C5" s="17">
        <v>44192</v>
      </c>
      <c r="D5" s="17">
        <v>44174</v>
      </c>
      <c r="E5" s="17"/>
      <c r="F5" s="17"/>
      <c r="G5" s="1">
        <f aca="true" t="shared" si="0" ref="G5:G68">D5-C5-(F5-E5)</f>
        <v>-18</v>
      </c>
      <c r="H5" s="16">
        <f aca="true" t="shared" si="1" ref="H5:H68">B5*G5</f>
        <v>-9900</v>
      </c>
    </row>
    <row r="6" spans="1:8" ht="15">
      <c r="A6" s="28" t="s">
        <v>69</v>
      </c>
      <c r="B6" s="16">
        <v>82.5</v>
      </c>
      <c r="C6" s="17">
        <v>44192</v>
      </c>
      <c r="D6" s="17">
        <v>44174</v>
      </c>
      <c r="E6" s="17"/>
      <c r="F6" s="17"/>
      <c r="G6" s="1">
        <f t="shared" si="0"/>
        <v>-18</v>
      </c>
      <c r="H6" s="16">
        <f t="shared" si="1"/>
        <v>-1485</v>
      </c>
    </row>
    <row r="7" spans="1:8" ht="15">
      <c r="A7" s="28" t="s">
        <v>70</v>
      </c>
      <c r="B7" s="16">
        <v>66</v>
      </c>
      <c r="C7" s="17">
        <v>44192</v>
      </c>
      <c r="D7" s="17">
        <v>44174</v>
      </c>
      <c r="E7" s="17"/>
      <c r="F7" s="17"/>
      <c r="G7" s="1">
        <f t="shared" si="0"/>
        <v>-18</v>
      </c>
      <c r="H7" s="16">
        <f t="shared" si="1"/>
        <v>-1188</v>
      </c>
    </row>
    <row r="8" spans="1:8" ht="15">
      <c r="A8" s="28" t="s">
        <v>71</v>
      </c>
      <c r="B8" s="16">
        <v>166.6</v>
      </c>
      <c r="C8" s="17">
        <v>44192</v>
      </c>
      <c r="D8" s="17">
        <v>44174</v>
      </c>
      <c r="E8" s="17"/>
      <c r="F8" s="17"/>
      <c r="G8" s="1">
        <f t="shared" si="0"/>
        <v>-18</v>
      </c>
      <c r="H8" s="16">
        <f t="shared" si="1"/>
        <v>-2998.7999999999997</v>
      </c>
    </row>
    <row r="9" spans="1:8" ht="15">
      <c r="A9" s="28" t="s">
        <v>72</v>
      </c>
      <c r="B9" s="16">
        <v>568.65</v>
      </c>
      <c r="C9" s="17">
        <v>44192</v>
      </c>
      <c r="D9" s="17">
        <v>44174</v>
      </c>
      <c r="E9" s="17"/>
      <c r="F9" s="17"/>
      <c r="G9" s="1">
        <f t="shared" si="0"/>
        <v>-18</v>
      </c>
      <c r="H9" s="16">
        <f t="shared" si="1"/>
        <v>-10235.699999999999</v>
      </c>
    </row>
    <row r="10" spans="1:8" ht="15">
      <c r="A10" s="28" t="s">
        <v>73</v>
      </c>
      <c r="B10" s="16">
        <v>250</v>
      </c>
      <c r="C10" s="17">
        <v>44197</v>
      </c>
      <c r="D10" s="17">
        <v>44174</v>
      </c>
      <c r="E10" s="17"/>
      <c r="F10" s="17"/>
      <c r="G10" s="1">
        <f t="shared" si="0"/>
        <v>-23</v>
      </c>
      <c r="H10" s="16">
        <f t="shared" si="1"/>
        <v>-5750</v>
      </c>
    </row>
    <row r="11" spans="1:8" ht="15">
      <c r="A11" s="28" t="s">
        <v>74</v>
      </c>
      <c r="B11" s="16">
        <v>250</v>
      </c>
      <c r="C11" s="17">
        <v>44197</v>
      </c>
      <c r="D11" s="17">
        <v>44174</v>
      </c>
      <c r="E11" s="17"/>
      <c r="F11" s="17"/>
      <c r="G11" s="1">
        <f t="shared" si="0"/>
        <v>-23</v>
      </c>
      <c r="H11" s="16">
        <f t="shared" si="1"/>
        <v>-5750</v>
      </c>
    </row>
    <row r="12" spans="1:8" ht="15">
      <c r="A12" s="28" t="s">
        <v>75</v>
      </c>
      <c r="B12" s="16">
        <v>250</v>
      </c>
      <c r="C12" s="17">
        <v>44197</v>
      </c>
      <c r="D12" s="17">
        <v>44174</v>
      </c>
      <c r="E12" s="17"/>
      <c r="F12" s="17"/>
      <c r="G12" s="1">
        <f t="shared" si="0"/>
        <v>-23</v>
      </c>
      <c r="H12" s="16">
        <f t="shared" si="1"/>
        <v>-5750</v>
      </c>
    </row>
    <row r="13" spans="1:8" ht="15">
      <c r="A13" s="28" t="s">
        <v>76</v>
      </c>
      <c r="B13" s="16">
        <v>2100</v>
      </c>
      <c r="C13" s="17">
        <v>44114</v>
      </c>
      <c r="D13" s="17">
        <v>44174</v>
      </c>
      <c r="E13" s="17"/>
      <c r="F13" s="17"/>
      <c r="G13" s="1">
        <f t="shared" si="0"/>
        <v>60</v>
      </c>
      <c r="H13" s="16">
        <f t="shared" si="1"/>
        <v>126000</v>
      </c>
    </row>
    <row r="14" spans="1:8" ht="15">
      <c r="A14" s="28" t="s">
        <v>77</v>
      </c>
      <c r="B14" s="16">
        <v>250</v>
      </c>
      <c r="C14" s="17">
        <v>44197</v>
      </c>
      <c r="D14" s="17">
        <v>44174</v>
      </c>
      <c r="E14" s="17"/>
      <c r="F14" s="17"/>
      <c r="G14" s="1">
        <f t="shared" si="0"/>
        <v>-23</v>
      </c>
      <c r="H14" s="16">
        <f t="shared" si="1"/>
        <v>-5750</v>
      </c>
    </row>
    <row r="15" spans="1:8" ht="15">
      <c r="A15" s="28" t="s">
        <v>78</v>
      </c>
      <c r="B15" s="16">
        <v>250</v>
      </c>
      <c r="C15" s="17">
        <v>44100</v>
      </c>
      <c r="D15" s="17">
        <v>44174</v>
      </c>
      <c r="E15" s="17"/>
      <c r="F15" s="17"/>
      <c r="G15" s="1">
        <f t="shared" si="0"/>
        <v>74</v>
      </c>
      <c r="H15" s="16">
        <f t="shared" si="1"/>
        <v>18500</v>
      </c>
    </row>
    <row r="16" spans="1:8" ht="15">
      <c r="A16" s="28" t="s">
        <v>79</v>
      </c>
      <c r="B16" s="16">
        <v>97.64</v>
      </c>
      <c r="C16" s="17">
        <v>44197</v>
      </c>
      <c r="D16" s="17">
        <v>44174</v>
      </c>
      <c r="E16" s="17"/>
      <c r="F16" s="17"/>
      <c r="G16" s="1">
        <f t="shared" si="0"/>
        <v>-23</v>
      </c>
      <c r="H16" s="16">
        <f t="shared" si="1"/>
        <v>-2245.72</v>
      </c>
    </row>
    <row r="17" spans="1:8" ht="15">
      <c r="A17" s="28" t="s">
        <v>80</v>
      </c>
      <c r="B17" s="16">
        <v>40.78</v>
      </c>
      <c r="C17" s="17">
        <v>44197</v>
      </c>
      <c r="D17" s="17">
        <v>44174</v>
      </c>
      <c r="E17" s="17"/>
      <c r="F17" s="17"/>
      <c r="G17" s="1">
        <f t="shared" si="0"/>
        <v>-23</v>
      </c>
      <c r="H17" s="16">
        <f t="shared" si="1"/>
        <v>-937.94</v>
      </c>
    </row>
    <row r="18" spans="1:8" ht="15">
      <c r="A18" s="28" t="s">
        <v>81</v>
      </c>
      <c r="B18" s="16">
        <v>611.34</v>
      </c>
      <c r="C18" s="17">
        <v>44197</v>
      </c>
      <c r="D18" s="17">
        <v>44174</v>
      </c>
      <c r="E18" s="17"/>
      <c r="F18" s="17"/>
      <c r="G18" s="1">
        <f t="shared" si="0"/>
        <v>-23</v>
      </c>
      <c r="H18" s="16">
        <f t="shared" si="1"/>
        <v>-14060.820000000002</v>
      </c>
    </row>
    <row r="19" spans="1:8" ht="15">
      <c r="A19" s="28" t="s">
        <v>82</v>
      </c>
      <c r="B19" s="16">
        <v>260</v>
      </c>
      <c r="C19" s="17">
        <v>44197</v>
      </c>
      <c r="D19" s="17">
        <v>44174</v>
      </c>
      <c r="E19" s="17"/>
      <c r="F19" s="17"/>
      <c r="G19" s="1">
        <f t="shared" si="0"/>
        <v>-23</v>
      </c>
      <c r="H19" s="16">
        <f t="shared" si="1"/>
        <v>-5980</v>
      </c>
    </row>
    <row r="20" spans="1:8" ht="15">
      <c r="A20" s="28" t="s">
        <v>83</v>
      </c>
      <c r="B20" s="16">
        <v>227.27</v>
      </c>
      <c r="C20" s="17">
        <v>44114</v>
      </c>
      <c r="D20" s="17">
        <v>44174</v>
      </c>
      <c r="E20" s="17"/>
      <c r="F20" s="17"/>
      <c r="G20" s="1">
        <f t="shared" si="0"/>
        <v>60</v>
      </c>
      <c r="H20" s="16">
        <f t="shared" si="1"/>
        <v>13636.2</v>
      </c>
    </row>
    <row r="21" spans="1:8" ht="15">
      <c r="A21" s="28" t="s">
        <v>84</v>
      </c>
      <c r="B21" s="16">
        <v>18.98</v>
      </c>
      <c r="C21" s="17">
        <v>44165</v>
      </c>
      <c r="D21" s="17">
        <v>44174</v>
      </c>
      <c r="E21" s="17"/>
      <c r="F21" s="17"/>
      <c r="G21" s="1">
        <f t="shared" si="0"/>
        <v>9</v>
      </c>
      <c r="H21" s="16">
        <f t="shared" si="1"/>
        <v>170.82</v>
      </c>
    </row>
    <row r="22" spans="1:8" ht="15">
      <c r="A22" s="28" t="s">
        <v>85</v>
      </c>
      <c r="B22" s="16">
        <v>6.84</v>
      </c>
      <c r="C22" s="17">
        <v>44165</v>
      </c>
      <c r="D22" s="17">
        <v>44174</v>
      </c>
      <c r="E22" s="17"/>
      <c r="F22" s="17"/>
      <c r="G22" s="1">
        <f t="shared" si="0"/>
        <v>9</v>
      </c>
      <c r="H22" s="16">
        <f t="shared" si="1"/>
        <v>61.56</v>
      </c>
    </row>
    <row r="23" spans="1:8" ht="15">
      <c r="A23" s="28" t="s">
        <v>86</v>
      </c>
      <c r="B23" s="16">
        <v>3.34</v>
      </c>
      <c r="C23" s="17">
        <v>44165</v>
      </c>
      <c r="D23" s="17">
        <v>44174</v>
      </c>
      <c r="E23" s="17"/>
      <c r="F23" s="17"/>
      <c r="G23" s="1">
        <f t="shared" si="0"/>
        <v>9</v>
      </c>
      <c r="H23" s="16">
        <f t="shared" si="1"/>
        <v>30.06</v>
      </c>
    </row>
    <row r="24" spans="1:8" ht="15">
      <c r="A24" s="28" t="s">
        <v>87</v>
      </c>
      <c r="B24" s="16">
        <v>2.24</v>
      </c>
      <c r="C24" s="17">
        <v>44097</v>
      </c>
      <c r="D24" s="17">
        <v>44174</v>
      </c>
      <c r="E24" s="17"/>
      <c r="F24" s="17"/>
      <c r="G24" s="1">
        <f t="shared" si="0"/>
        <v>77</v>
      </c>
      <c r="H24" s="16">
        <f t="shared" si="1"/>
        <v>172.48000000000002</v>
      </c>
    </row>
    <row r="25" spans="1:8" ht="15">
      <c r="A25" s="28" t="s">
        <v>88</v>
      </c>
      <c r="B25" s="16">
        <v>16.39</v>
      </c>
      <c r="C25" s="17">
        <v>44097</v>
      </c>
      <c r="D25" s="17">
        <v>44174</v>
      </c>
      <c r="E25" s="17"/>
      <c r="F25" s="17"/>
      <c r="G25" s="1">
        <f t="shared" si="0"/>
        <v>77</v>
      </c>
      <c r="H25" s="16">
        <f t="shared" si="1"/>
        <v>1262.03</v>
      </c>
    </row>
    <row r="26" spans="1:8" ht="15">
      <c r="A26" s="28" t="s">
        <v>89</v>
      </c>
      <c r="B26" s="16">
        <v>23.99</v>
      </c>
      <c r="C26" s="17">
        <v>44097</v>
      </c>
      <c r="D26" s="17">
        <v>44174</v>
      </c>
      <c r="E26" s="17"/>
      <c r="F26" s="17"/>
      <c r="G26" s="1">
        <f t="shared" si="0"/>
        <v>77</v>
      </c>
      <c r="H26" s="16">
        <f t="shared" si="1"/>
        <v>1847.2299999999998</v>
      </c>
    </row>
    <row r="27" spans="1:8" ht="15">
      <c r="A27" s="28" t="s">
        <v>90</v>
      </c>
      <c r="B27" s="16">
        <v>27.67</v>
      </c>
      <c r="C27" s="17">
        <v>44097</v>
      </c>
      <c r="D27" s="17">
        <v>44174</v>
      </c>
      <c r="E27" s="17"/>
      <c r="F27" s="17"/>
      <c r="G27" s="1">
        <f t="shared" si="0"/>
        <v>77</v>
      </c>
      <c r="H27" s="16">
        <f t="shared" si="1"/>
        <v>2130.59</v>
      </c>
    </row>
    <row r="28" spans="1:8" ht="15">
      <c r="A28" s="28" t="s">
        <v>91</v>
      </c>
      <c r="B28" s="16">
        <v>55.95</v>
      </c>
      <c r="C28" s="17">
        <v>44097</v>
      </c>
      <c r="D28" s="17">
        <v>44174</v>
      </c>
      <c r="E28" s="17"/>
      <c r="F28" s="17"/>
      <c r="G28" s="1">
        <f t="shared" si="0"/>
        <v>77</v>
      </c>
      <c r="H28" s="16">
        <f t="shared" si="1"/>
        <v>4308.150000000001</v>
      </c>
    </row>
    <row r="29" spans="1:8" ht="15">
      <c r="A29" s="28" t="s">
        <v>92</v>
      </c>
      <c r="B29" s="16">
        <v>444.84</v>
      </c>
      <c r="C29" s="17">
        <v>44197</v>
      </c>
      <c r="D29" s="17">
        <v>44174</v>
      </c>
      <c r="E29" s="17"/>
      <c r="F29" s="17"/>
      <c r="G29" s="1">
        <f t="shared" si="0"/>
        <v>-23</v>
      </c>
      <c r="H29" s="16">
        <f t="shared" si="1"/>
        <v>-10231.32</v>
      </c>
    </row>
    <row r="30" spans="1:8" ht="15">
      <c r="A30" s="28" t="s">
        <v>93</v>
      </c>
      <c r="B30" s="16">
        <v>492.66</v>
      </c>
      <c r="C30" s="17">
        <v>44198</v>
      </c>
      <c r="D30" s="17">
        <v>44174</v>
      </c>
      <c r="E30" s="17"/>
      <c r="F30" s="17"/>
      <c r="G30" s="1">
        <f t="shared" si="0"/>
        <v>-24</v>
      </c>
      <c r="H30" s="16">
        <f t="shared" si="1"/>
        <v>-11823.84</v>
      </c>
    </row>
    <row r="31" spans="1:8" ht="15">
      <c r="A31" s="28" t="s">
        <v>94</v>
      </c>
      <c r="B31" s="16">
        <v>269.84</v>
      </c>
      <c r="C31" s="17">
        <v>44048</v>
      </c>
      <c r="D31" s="17">
        <v>44174</v>
      </c>
      <c r="E31" s="17"/>
      <c r="F31" s="17"/>
      <c r="G31" s="1">
        <f t="shared" si="0"/>
        <v>126</v>
      </c>
      <c r="H31" s="16">
        <f t="shared" si="1"/>
        <v>33999.84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2021-01-18T08:16:43Z</dcterms:modified>
  <cp:category/>
  <cp:version/>
  <cp:contentType/>
  <cp:contentStatus/>
</cp:coreProperties>
</file>